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1149025468\Desktop\"/>
    </mc:Choice>
  </mc:AlternateContent>
  <bookViews>
    <workbookView xWindow="0" yWindow="0" windowWidth="28800" windowHeight="12435" tabRatio="500"/>
  </bookViews>
  <sheets>
    <sheet name="Pibic 22-23 - Pontuação curricu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92" i="1" l="1"/>
  <c r="E90" i="1"/>
  <c r="E88" i="1"/>
  <c r="E87" i="1"/>
  <c r="E86" i="1"/>
  <c r="E85" i="1"/>
  <c r="E83" i="1"/>
  <c r="E82" i="1"/>
  <c r="E81" i="1"/>
  <c r="E80" i="1"/>
  <c r="E79" i="1"/>
  <c r="E75" i="1"/>
  <c r="E74" i="1"/>
  <c r="E73" i="1"/>
  <c r="E72" i="1"/>
  <c r="E76" i="1" s="1"/>
  <c r="E69" i="1"/>
  <c r="E68" i="1"/>
  <c r="E66" i="1"/>
  <c r="E65" i="1"/>
  <c r="E63" i="1"/>
  <c r="E62" i="1"/>
  <c r="E61" i="1"/>
  <c r="E60" i="1"/>
  <c r="E59" i="1"/>
  <c r="E58" i="1"/>
  <c r="E70" i="1" s="1"/>
  <c r="E56" i="1"/>
  <c r="E55" i="1"/>
  <c r="E54" i="1"/>
  <c r="E53" i="1"/>
  <c r="E52" i="1"/>
  <c r="E51" i="1"/>
  <c r="E47" i="1"/>
  <c r="E46" i="1"/>
  <c r="E45" i="1"/>
  <c r="E44" i="1"/>
  <c r="E43" i="1"/>
  <c r="E42" i="1"/>
  <c r="E41" i="1"/>
  <c r="E48" i="1" s="1"/>
  <c r="E40" i="1"/>
  <c r="E38" i="1"/>
  <c r="E37" i="1"/>
  <c r="E36" i="1"/>
  <c r="E35" i="1"/>
  <c r="E34" i="1"/>
  <c r="E32" i="1"/>
  <c r="E30" i="1"/>
  <c r="E29" i="1"/>
  <c r="E28" i="1"/>
  <c r="E26" i="1"/>
  <c r="E24" i="1"/>
  <c r="E23" i="1"/>
  <c r="E22" i="1"/>
  <c r="E20" i="1"/>
  <c r="E19" i="1"/>
  <c r="E18" i="1"/>
  <c r="E16" i="1"/>
  <c r="E15" i="1"/>
  <c r="E14" i="1"/>
  <c r="E13" i="1"/>
  <c r="E12" i="1"/>
  <c r="E11" i="1"/>
  <c r="E10" i="1"/>
  <c r="E9" i="1"/>
  <c r="E93" i="1" l="1"/>
</calcChain>
</file>

<file path=xl/sharedStrings.xml><?xml version="1.0" encoding="utf-8"?>
<sst xmlns="http://schemas.openxmlformats.org/spreadsheetml/2006/main" count="115" uniqueCount="95">
  <si>
    <t>UNIVERSIDADE FEDERAL DE ALAGOAS
 PRÓ-REITORIA DE PESQUISA E PÓS-GRADUAÇÃO 
 COORDENAÇÃO DE PESQUISA
 PROGRAMA INSTITUCIONAL DE BOLSAS DE INICIAÇÃO CIENTÍFICA – EDITAL 2023-2024</t>
  </si>
  <si>
    <t>TABELA DE PONTUAÇÃO</t>
  </si>
  <si>
    <t xml:space="preserve">Nome Completo do Proponente: </t>
  </si>
  <si>
    <t>Unidade:</t>
  </si>
  <si>
    <t>ITENS DO CURRÍCULO LATTES</t>
  </si>
  <si>
    <t>PONTUAÇÃO</t>
  </si>
  <si>
    <t>TETO</t>
  </si>
  <si>
    <t>QUANTIDADE</t>
  </si>
  <si>
    <t>TOTAL</t>
  </si>
  <si>
    <t>A. PRODUÇÃO</t>
  </si>
  <si>
    <t>1. Artigos publicados em periódicos</t>
  </si>
  <si>
    <t>1.1 Completo com Qualis A1</t>
  </si>
  <si>
    <t>-</t>
  </si>
  <si>
    <t>1.2 Completo com Qualis A2</t>
  </si>
  <si>
    <t>1.3 Completo com Qualis A3</t>
  </si>
  <si>
    <t>1.4 Completo com Qualis A4</t>
  </si>
  <si>
    <t>1.5 Completo com Qualis B1</t>
  </si>
  <si>
    <t>1.6 Completo com Qualis B2</t>
  </si>
  <si>
    <t>1.7 Completo com Qualis B3</t>
  </si>
  <si>
    <t>1.8 Completo com Qualis B4</t>
  </si>
  <si>
    <t>2.Trabalhos completos publicados em anais de eventos científicos</t>
  </si>
  <si>
    <t>2.1 Internacional</t>
  </si>
  <si>
    <t>2.2 Nacional</t>
  </si>
  <si>
    <t>2.3 Regional ou local</t>
  </si>
  <si>
    <t>3.Resumos publicados em anais de eventos científicos</t>
  </si>
  <si>
    <r>
      <rPr>
        <b/>
        <sz val="8"/>
        <color rgb="FF000000"/>
        <rFont val="Arial"/>
        <charset val="1"/>
      </rPr>
      <t xml:space="preserve">4. Avaliação </t>
    </r>
    <r>
      <rPr>
        <b/>
        <i/>
        <sz val="8"/>
        <color rgb="FF000000"/>
        <rFont val="Arial"/>
        <charset val="1"/>
      </rPr>
      <t>Ad hoc</t>
    </r>
    <r>
      <rPr>
        <b/>
        <sz val="8"/>
        <color rgb="FF000000"/>
        <rFont val="Arial"/>
        <charset val="1"/>
      </rPr>
      <t xml:space="preserve"> em órgãos de fomento ou Programas institucionais de pesquisa (PIBIC/PIBITI/PPSUS e outros)</t>
    </r>
  </si>
  <si>
    <t>4.1 Participação como avaliador de projetos ou relatórios institucionais</t>
  </si>
  <si>
    <t>5. Livro ou capítulo de livro com ISBN</t>
  </si>
  <si>
    <t>5.1 Livro publicado</t>
  </si>
  <si>
    <t>5.2 Capítulo de livro publicado</t>
  </si>
  <si>
    <t>5.3 Organização de obra publicada</t>
  </si>
  <si>
    <t>6. Tradução</t>
  </si>
  <si>
    <t>6.1 Tradução de livro</t>
  </si>
  <si>
    <t>7. Produção artística/cultural</t>
  </si>
  <si>
    <t>7.1 Partitura musical</t>
  </si>
  <si>
    <t>7.2 Música</t>
  </si>
  <si>
    <t>7.3 Artes cênicas</t>
  </si>
  <si>
    <t>7.4 Artes visuais</t>
  </si>
  <si>
    <t>7.5 Outra produção artística/cultural</t>
  </si>
  <si>
    <t>8. Propriedade intelectual</t>
  </si>
  <si>
    <t>8.1 Patente concedida</t>
  </si>
  <si>
    <t>8.2 Patente depositada</t>
  </si>
  <si>
    <t>8.3 Registro de software</t>
  </si>
  <si>
    <t>8.4 Cultivar protegida</t>
  </si>
  <si>
    <t>8.5 Desenho industrial registrado</t>
  </si>
  <si>
    <t>8.6 Marca registrada</t>
  </si>
  <si>
    <t>8.7 Topografia de circuito integrado registrada</t>
  </si>
  <si>
    <t>8.8 Produtos registrados</t>
  </si>
  <si>
    <t>Subtotal item A</t>
  </si>
  <si>
    <t>B. ORIENTAÇÕES</t>
  </si>
  <si>
    <t>1. Orientações concluídas</t>
  </si>
  <si>
    <t>1.1 Supervisão de pós-doutorado</t>
  </si>
  <si>
    <t>1.2 Tese de doutorado</t>
  </si>
  <si>
    <t>1.3 Dissertação de mestrado</t>
  </si>
  <si>
    <t>1.4 Monografia de conclusão de curso de aperfeiçoamento/especialização*</t>
  </si>
  <si>
    <t>1.5 Trabalho de conclusão de curso de graduação</t>
  </si>
  <si>
    <t>1.6 Iniciação Científica (Programa institucional de IC/IT)</t>
  </si>
  <si>
    <t>2. Orientações em andamento</t>
  </si>
  <si>
    <t>2.1 Supervisão de pós-doutorado</t>
  </si>
  <si>
    <t>2.2 Tese de doutorado</t>
  </si>
  <si>
    <t>2.3 Dissertação de mestrado</t>
  </si>
  <si>
    <t>2.4 Monografia de conclusão de curso de aperfeiçoamento/especialização*</t>
  </si>
  <si>
    <t>2.5 Trabalho de conclusão de curso de graduação</t>
  </si>
  <si>
    <t>2.6 Iniciação Científica (Programa institucional de IC/IT)</t>
  </si>
  <si>
    <t>3. Coorientações concluídas</t>
  </si>
  <si>
    <t>3.1 Tese de doutorado</t>
  </si>
  <si>
    <t>3.2 Dissertação de mestrado</t>
  </si>
  <si>
    <t>4. Coorientações em andamento</t>
  </si>
  <si>
    <t>4.1 Tese de doutorado</t>
  </si>
  <si>
    <t>4.2 Dissertação de mestrado</t>
  </si>
  <si>
    <t>Subtotal item B</t>
  </si>
  <si>
    <t>C. PARTICIPAÇÃO EM COMITÊS DA UFAL</t>
  </si>
  <si>
    <t>1. Participação como representante titular/suplente do Comitê Assessor de Pesquisa</t>
  </si>
  <si>
    <t>2. Participação como representante titular/suplente do Comitê de Ética em Pesquisa (CEP/Ceua Ufal)</t>
  </si>
  <si>
    <t>3. Participação em comitê interno, designado pelo Comitê Assessor, para realização de atividades de pesquisa da unidade acadêmica ou Campus</t>
  </si>
  <si>
    <t>4. Participação em Comissão Científica Organizadora do Processo Seletivo do Edital Pibic  e do  CAIC, mediante Portaria da Unidade ou Campus</t>
  </si>
  <si>
    <t>Subtotal item C</t>
  </si>
  <si>
    <t>D. PROJETOS</t>
  </si>
  <si>
    <t>1. Coordenações de projetos</t>
  </si>
  <si>
    <t>1.1 Coordenação de projeto institucional (Pró equipamentos/CT-infra)</t>
  </si>
  <si>
    <t xml:space="preserve">1.2 Coordenação de projeto com financiamento (Universal/PPSUS/APQ/Fapeal e outros) </t>
  </si>
  <si>
    <t>1.3 Coordenação geral de projeto em rede (INCT)</t>
  </si>
  <si>
    <t>1.4 Coordenação local de projeto em rede (INCT)</t>
  </si>
  <si>
    <t>1.5 Coordenação de projeto não financiado (cadastrado no sigaa)</t>
  </si>
  <si>
    <t>2. Participações em projetos financiados</t>
  </si>
  <si>
    <t>2.1 Participação em projeto financiado por fundação ou órgão de fomento internacional</t>
  </si>
  <si>
    <t xml:space="preserve">2.2 Participação em projeto financiado por fundação ou órgão de fomento nacional </t>
  </si>
  <si>
    <t>2.3 Participação em projeto não financiado (cadastrado no sigaa)</t>
  </si>
  <si>
    <t>Subtotal item D</t>
  </si>
  <si>
    <t>E. DOCENTES RECÉM-DOUTORES</t>
  </si>
  <si>
    <t xml:space="preserve"> 1. Recém-doutores com até 5 anos de titulação</t>
  </si>
  <si>
    <t>F. EXCELÊNCIA ACADÊMICA</t>
  </si>
  <si>
    <t xml:space="preserve">1.Excelência Acadêmica no PIBIC </t>
  </si>
  <si>
    <t xml:space="preserve">TOTAL GERAL </t>
  </si>
  <si>
    <t>Nota. *Supervisão de residência médica é considerada como orientação de especialização.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</si>
</sst>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charset val="1"/>
    </font>
    <font>
      <b/>
      <sz val="8"/>
      <color rgb="FF000000"/>
      <name val="Arial"/>
      <charset val="1"/>
    </font>
    <font>
      <sz val="8"/>
      <color rgb="FF000000"/>
      <name val="Arial"/>
      <charset val="1"/>
    </font>
    <font>
      <b/>
      <i/>
      <sz val="8"/>
      <color rgb="FF00000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D966"/>
        <bgColor rgb="FFFFFF99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 applyProtection="1">
      <alignment horizontal="right" vertical="center"/>
      <protection locked="0"/>
    </xf>
    <xf numFmtId="0" fontId="2" fillId="5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6" borderId="4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219240</xdr:colOff>
      <xdr:row>0</xdr:row>
      <xdr:rowOff>47520</xdr:rowOff>
    </xdr:from>
    <xdr:to>
      <xdr:col>3</xdr:col>
      <xdr:colOff>808920</xdr:colOff>
      <xdr:row>0</xdr:row>
      <xdr:rowOff>532440</xdr:rowOff>
    </xdr:to>
    <xdr:pic>
      <xdr:nvPicPr>
        <xdr:cNvPr id="2" name="image1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63920" y="47520"/>
          <a:ext cx="589680" cy="484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209520</xdr:colOff>
      <xdr:row>0</xdr:row>
      <xdr:rowOff>0</xdr:rowOff>
    </xdr:from>
    <xdr:to>
      <xdr:col>0</xdr:col>
      <xdr:colOff>599400</xdr:colOff>
      <xdr:row>0</xdr:row>
      <xdr:rowOff>570960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209520" y="0"/>
          <a:ext cx="389880" cy="570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608760</xdr:colOff>
      <xdr:row>0</xdr:row>
      <xdr:rowOff>580320</xdr:rowOff>
    </xdr:to>
    <xdr:pic>
      <xdr:nvPicPr>
        <xdr:cNvPr id="4" name="image3.jpg"/>
        <xdr:cNvPicPr/>
      </xdr:nvPicPr>
      <xdr:blipFill>
        <a:blip xmlns:r="http://schemas.openxmlformats.org/officeDocument/2006/relationships" r:embed="rId3"/>
        <a:stretch/>
      </xdr:blipFill>
      <xdr:spPr>
        <a:xfrm>
          <a:off x="6949440" y="0"/>
          <a:ext cx="60876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5"/>
  <sheetViews>
    <sheetView tabSelected="1" zoomScale="110" zoomScaleNormal="110" workbookViewId="0">
      <selection activeCell="A4" sqref="A4:B4"/>
    </sheetView>
  </sheetViews>
  <sheetFormatPr defaultColWidth="12.7109375" defaultRowHeight="12.75" x14ac:dyDescent="0.2"/>
  <cols>
    <col min="1" max="1" width="63.140625" customWidth="1"/>
    <col min="2" max="2" width="13.42578125" customWidth="1"/>
    <col min="3" max="3" width="7.7109375" customWidth="1"/>
    <col min="4" max="4" width="14.28515625" customWidth="1"/>
    <col min="5" max="5" width="11.5703125" customWidth="1"/>
    <col min="6" max="6" width="15.140625" customWidth="1"/>
    <col min="7" max="25" width="8.5703125" customWidth="1"/>
    <col min="26" max="26" width="11" customWidth="1"/>
  </cols>
  <sheetData>
    <row r="1" spans="1:25" ht="45.75" customHeight="1" x14ac:dyDescent="0.2">
      <c r="A1" s="8" t="s">
        <v>0</v>
      </c>
      <c r="B1" s="8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3" customHeight="1" x14ac:dyDescent="0.2">
      <c r="A2" s="11"/>
      <c r="B2" s="11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2.75" customHeight="1" x14ac:dyDescent="0.2">
      <c r="A3" s="7" t="s">
        <v>1</v>
      </c>
      <c r="B3" s="7"/>
      <c r="C3" s="7"/>
      <c r="D3" s="7"/>
      <c r="E3" s="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8.75" customHeight="1" x14ac:dyDescent="0.2">
      <c r="A4" s="6" t="s">
        <v>2</v>
      </c>
      <c r="B4" s="6"/>
      <c r="C4" s="6" t="s">
        <v>3</v>
      </c>
      <c r="D4" s="6"/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3" customHeight="1" x14ac:dyDescent="0.2">
      <c r="A5" s="12"/>
      <c r="B5" s="13"/>
      <c r="C5" s="13"/>
      <c r="D5" s="13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2.75" customHeight="1" x14ac:dyDescent="0.2">
      <c r="A6" s="14" t="s">
        <v>4</v>
      </c>
      <c r="B6" s="15" t="s">
        <v>5</v>
      </c>
      <c r="C6" s="15" t="s">
        <v>6</v>
      </c>
      <c r="D6" s="15" t="s">
        <v>7</v>
      </c>
      <c r="E6" s="16" t="s">
        <v>8</v>
      </c>
      <c r="F6" s="1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 customHeight="1" x14ac:dyDescent="0.2">
      <c r="A7" s="5" t="s">
        <v>9</v>
      </c>
      <c r="B7" s="5"/>
      <c r="C7" s="5"/>
      <c r="D7" s="5"/>
      <c r="E7" s="5"/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 customHeight="1" x14ac:dyDescent="0.2">
      <c r="A8" s="4" t="s">
        <v>10</v>
      </c>
      <c r="B8" s="4"/>
      <c r="C8" s="4"/>
      <c r="D8" s="4"/>
      <c r="E8" s="4"/>
      <c r="F8" s="18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 customHeight="1" x14ac:dyDescent="0.2">
      <c r="A9" s="19" t="s">
        <v>11</v>
      </c>
      <c r="B9" s="19">
        <v>150</v>
      </c>
      <c r="C9" s="20" t="s">
        <v>12</v>
      </c>
      <c r="D9" s="21"/>
      <c r="E9" s="22">
        <f t="shared" ref="E9:E16" si="0">D9*B9</f>
        <v>0</v>
      </c>
      <c r="F9" s="2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customHeight="1" x14ac:dyDescent="0.2">
      <c r="A10" s="24" t="s">
        <v>13</v>
      </c>
      <c r="B10" s="24">
        <v>130</v>
      </c>
      <c r="C10" s="25" t="s">
        <v>12</v>
      </c>
      <c r="D10" s="26"/>
      <c r="E10" s="27">
        <f t="shared" si="0"/>
        <v>0</v>
      </c>
      <c r="F10" s="2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2.75" customHeight="1" x14ac:dyDescent="0.2">
      <c r="A11" s="28" t="s">
        <v>14</v>
      </c>
      <c r="B11" s="28">
        <v>110</v>
      </c>
      <c r="C11" s="29" t="s">
        <v>12</v>
      </c>
      <c r="D11" s="30"/>
      <c r="E11" s="31">
        <f t="shared" si="0"/>
        <v>0</v>
      </c>
      <c r="F11" s="2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.75" customHeight="1" x14ac:dyDescent="0.2">
      <c r="A12" s="24" t="s">
        <v>15</v>
      </c>
      <c r="B12" s="24">
        <v>90</v>
      </c>
      <c r="C12" s="25" t="s">
        <v>12</v>
      </c>
      <c r="D12" s="26"/>
      <c r="E12" s="27">
        <f t="shared" si="0"/>
        <v>0</v>
      </c>
      <c r="F12" s="2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 customHeight="1" x14ac:dyDescent="0.2">
      <c r="A13" s="28" t="s">
        <v>16</v>
      </c>
      <c r="B13" s="28">
        <v>70</v>
      </c>
      <c r="C13" s="29" t="s">
        <v>12</v>
      </c>
      <c r="D13" s="30"/>
      <c r="E13" s="22">
        <f t="shared" si="0"/>
        <v>0</v>
      </c>
      <c r="F13" s="2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.75" customHeight="1" x14ac:dyDescent="0.2">
      <c r="A14" s="24" t="s">
        <v>17</v>
      </c>
      <c r="B14" s="24">
        <v>50</v>
      </c>
      <c r="C14" s="25" t="s">
        <v>12</v>
      </c>
      <c r="D14" s="26"/>
      <c r="E14" s="27">
        <f t="shared" si="0"/>
        <v>0</v>
      </c>
      <c r="F14" s="2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.75" customHeight="1" x14ac:dyDescent="0.2">
      <c r="A15" s="28" t="s">
        <v>18</v>
      </c>
      <c r="B15" s="28">
        <v>30</v>
      </c>
      <c r="C15" s="29" t="s">
        <v>12</v>
      </c>
      <c r="D15" s="30"/>
      <c r="E15" s="32">
        <f t="shared" si="0"/>
        <v>0</v>
      </c>
      <c r="F15" s="2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2.75" customHeight="1" x14ac:dyDescent="0.2">
      <c r="A16" s="24" t="s">
        <v>19</v>
      </c>
      <c r="B16" s="33">
        <v>10</v>
      </c>
      <c r="C16" s="34" t="s">
        <v>12</v>
      </c>
      <c r="D16" s="35"/>
      <c r="E16" s="27">
        <f t="shared" si="0"/>
        <v>0</v>
      </c>
      <c r="F16" s="2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 customHeight="1" x14ac:dyDescent="0.2">
      <c r="A17" s="4" t="s">
        <v>20</v>
      </c>
      <c r="B17" s="4"/>
      <c r="C17" s="4"/>
      <c r="D17" s="4"/>
      <c r="E17" s="4"/>
      <c r="F17" s="2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 customHeight="1" x14ac:dyDescent="0.2">
      <c r="A18" s="19" t="s">
        <v>21</v>
      </c>
      <c r="B18" s="19">
        <v>30</v>
      </c>
      <c r="C18" s="20" t="s">
        <v>12</v>
      </c>
      <c r="D18" s="21"/>
      <c r="E18" s="22">
        <f>D18*B18</f>
        <v>0</v>
      </c>
      <c r="F18" s="2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.75" customHeight="1" x14ac:dyDescent="0.2">
      <c r="A19" s="24" t="s">
        <v>22</v>
      </c>
      <c r="B19" s="24">
        <v>20</v>
      </c>
      <c r="C19" s="25" t="s">
        <v>12</v>
      </c>
      <c r="D19" s="26"/>
      <c r="E19" s="27">
        <f>D19*B19</f>
        <v>0</v>
      </c>
      <c r="F19" s="2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.75" customHeight="1" x14ac:dyDescent="0.2">
      <c r="A20" s="36" t="s">
        <v>23</v>
      </c>
      <c r="B20" s="36">
        <v>10</v>
      </c>
      <c r="C20" s="37" t="s">
        <v>12</v>
      </c>
      <c r="D20" s="38"/>
      <c r="E20" s="22">
        <f>D20*B20</f>
        <v>0</v>
      </c>
      <c r="F20" s="2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 customHeight="1" x14ac:dyDescent="0.2">
      <c r="A21" s="4" t="s">
        <v>24</v>
      </c>
      <c r="B21" s="4"/>
      <c r="C21" s="4"/>
      <c r="D21" s="4"/>
      <c r="E21" s="4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 customHeight="1" x14ac:dyDescent="0.2">
      <c r="A22" s="19" t="s">
        <v>21</v>
      </c>
      <c r="B22" s="19">
        <v>15</v>
      </c>
      <c r="C22" s="20" t="s">
        <v>12</v>
      </c>
      <c r="D22" s="21"/>
      <c r="E22" s="22">
        <f>D22*B22</f>
        <v>0</v>
      </c>
      <c r="F22" s="2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 customHeight="1" x14ac:dyDescent="0.2">
      <c r="A23" s="24" t="s">
        <v>22</v>
      </c>
      <c r="B23" s="24">
        <v>10</v>
      </c>
      <c r="C23" s="25" t="s">
        <v>12</v>
      </c>
      <c r="D23" s="26"/>
      <c r="E23" s="27">
        <f>D23*B23</f>
        <v>0</v>
      </c>
      <c r="F23" s="2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 customHeight="1" x14ac:dyDescent="0.2">
      <c r="A24" s="36" t="s">
        <v>23</v>
      </c>
      <c r="B24" s="36">
        <v>5</v>
      </c>
      <c r="C24" s="37" t="s">
        <v>12</v>
      </c>
      <c r="D24" s="38"/>
      <c r="E24" s="22">
        <f>D24*B24</f>
        <v>0</v>
      </c>
      <c r="F24" s="2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.75" customHeight="1" x14ac:dyDescent="0.2">
      <c r="A25" s="4" t="s">
        <v>25</v>
      </c>
      <c r="B25" s="4"/>
      <c r="C25" s="4"/>
      <c r="D25" s="4"/>
      <c r="E25" s="4"/>
      <c r="F25" s="2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.75" customHeight="1" x14ac:dyDescent="0.2">
      <c r="A26" s="39" t="s">
        <v>26</v>
      </c>
      <c r="B26" s="39">
        <v>25</v>
      </c>
      <c r="C26" s="40">
        <v>6</v>
      </c>
      <c r="D26" s="41"/>
      <c r="E26" s="42">
        <f>IF(D26*B26&lt;=C26*B26,D26*B26,C26*B26)</f>
        <v>0</v>
      </c>
      <c r="F26" s="2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.75" customHeight="1" x14ac:dyDescent="0.2">
      <c r="A27" s="4" t="s">
        <v>27</v>
      </c>
      <c r="B27" s="4"/>
      <c r="C27" s="4"/>
      <c r="D27" s="4"/>
      <c r="E27" s="4"/>
      <c r="F27" s="2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2.75" customHeight="1" x14ac:dyDescent="0.2">
      <c r="A28" s="19" t="s">
        <v>28</v>
      </c>
      <c r="B28" s="19">
        <v>100</v>
      </c>
      <c r="C28" s="20">
        <v>5</v>
      </c>
      <c r="D28" s="21"/>
      <c r="E28" s="22">
        <f>IF(D28*B28&lt;=C28*B28,D28*B28,C28*B28)</f>
        <v>0</v>
      </c>
      <c r="F28" s="2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.75" customHeight="1" x14ac:dyDescent="0.2">
      <c r="A29" s="24" t="s">
        <v>29</v>
      </c>
      <c r="B29" s="24">
        <v>50</v>
      </c>
      <c r="C29" s="25">
        <v>5</v>
      </c>
      <c r="D29" s="26"/>
      <c r="E29" s="43">
        <f>IF(D29*B29&lt;=C29*B29,D29*B29,C29*B29)</f>
        <v>0</v>
      </c>
      <c r="F29" s="2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 customHeight="1" x14ac:dyDescent="0.2">
      <c r="A30" s="36" t="s">
        <v>30</v>
      </c>
      <c r="B30" s="36">
        <v>50</v>
      </c>
      <c r="C30" s="37">
        <v>5</v>
      </c>
      <c r="D30" s="38"/>
      <c r="E30" s="44">
        <f>IF(D30*B30&lt;=C30*B30,D30*B30,C30*B30)</f>
        <v>0</v>
      </c>
      <c r="F30" s="2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.75" customHeight="1" x14ac:dyDescent="0.2">
      <c r="A31" s="4" t="s">
        <v>31</v>
      </c>
      <c r="B31" s="4"/>
      <c r="C31" s="4"/>
      <c r="D31" s="4"/>
      <c r="E31" s="4"/>
      <c r="F31" s="2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.75" customHeight="1" x14ac:dyDescent="0.2">
      <c r="A32" s="39" t="s">
        <v>32</v>
      </c>
      <c r="B32" s="39">
        <v>80</v>
      </c>
      <c r="C32" s="40">
        <v>3</v>
      </c>
      <c r="D32" s="41"/>
      <c r="E32" s="42">
        <f>IF(D32*B32&lt;=C32*B32,D32*B32,C32*B32)</f>
        <v>0</v>
      </c>
      <c r="F32" s="2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.75" customHeight="1" x14ac:dyDescent="0.2">
      <c r="A33" s="4" t="s">
        <v>33</v>
      </c>
      <c r="B33" s="4"/>
      <c r="C33" s="4"/>
      <c r="D33" s="4"/>
      <c r="E33" s="4"/>
      <c r="F33" s="2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.75" customHeight="1" x14ac:dyDescent="0.2">
      <c r="A34" s="19" t="s">
        <v>34</v>
      </c>
      <c r="B34" s="19">
        <v>30</v>
      </c>
      <c r="C34" s="20">
        <v>4</v>
      </c>
      <c r="D34" s="21"/>
      <c r="E34" s="22">
        <f>IF(D34*B34&lt;=C34*B34,D34*B34,C34*B34)</f>
        <v>0</v>
      </c>
      <c r="F34" s="2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.75" customHeight="1" x14ac:dyDescent="0.2">
      <c r="A35" s="24" t="s">
        <v>35</v>
      </c>
      <c r="B35" s="24">
        <v>20</v>
      </c>
      <c r="C35" s="25">
        <v>4</v>
      </c>
      <c r="D35" s="26"/>
      <c r="E35" s="43">
        <f>IF(D35*B35&lt;=C35*B35,D35*B35,C35*B35)</f>
        <v>0</v>
      </c>
      <c r="F35" s="2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.75" customHeight="1" x14ac:dyDescent="0.2">
      <c r="A36" s="28" t="s">
        <v>36</v>
      </c>
      <c r="B36" s="28">
        <v>30</v>
      </c>
      <c r="C36" s="29">
        <v>4</v>
      </c>
      <c r="D36" s="30"/>
      <c r="E36" s="45">
        <f>IF(D36*B36&lt;=C36*B36,D36*B36,C36*B36)</f>
        <v>0</v>
      </c>
      <c r="F36" s="2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.75" customHeight="1" x14ac:dyDescent="0.2">
      <c r="A37" s="24" t="s">
        <v>37</v>
      </c>
      <c r="B37" s="24">
        <v>30</v>
      </c>
      <c r="C37" s="25">
        <v>4</v>
      </c>
      <c r="D37" s="26"/>
      <c r="E37" s="43">
        <f>IF(D37*B37&lt;=C37*B37,D37*B37,C37*B37)</f>
        <v>0</v>
      </c>
      <c r="F37" s="23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.75" customHeight="1" x14ac:dyDescent="0.2">
      <c r="A38" s="36" t="s">
        <v>38</v>
      </c>
      <c r="B38" s="36">
        <v>15</v>
      </c>
      <c r="C38" s="37">
        <v>4</v>
      </c>
      <c r="D38" s="38"/>
      <c r="E38" s="44">
        <f>IF(D38*B38&lt;=C38*B38,D38*B38,C38*B38)</f>
        <v>0</v>
      </c>
      <c r="F38" s="2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.75" customHeight="1" x14ac:dyDescent="0.2">
      <c r="A39" s="4" t="s">
        <v>39</v>
      </c>
      <c r="B39" s="4"/>
      <c r="C39" s="4"/>
      <c r="D39" s="4"/>
      <c r="E39" s="4"/>
      <c r="F39" s="2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.75" customHeight="1" x14ac:dyDescent="0.2">
      <c r="A40" s="19" t="s">
        <v>40</v>
      </c>
      <c r="B40" s="19">
        <v>150</v>
      </c>
      <c r="C40" s="20" t="s">
        <v>12</v>
      </c>
      <c r="D40" s="21"/>
      <c r="E40" s="22">
        <f>D40*B40</f>
        <v>0</v>
      </c>
      <c r="F40" s="2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.75" customHeight="1" x14ac:dyDescent="0.2">
      <c r="A41" s="24" t="s">
        <v>41</v>
      </c>
      <c r="B41" s="24">
        <v>100</v>
      </c>
      <c r="C41" s="25">
        <v>5</v>
      </c>
      <c r="D41" s="26"/>
      <c r="E41" s="43">
        <f>IF(D41*B41&lt;=C41*B41,D41*B41,C41*B41)</f>
        <v>0</v>
      </c>
      <c r="F41" s="2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.75" customHeight="1" x14ac:dyDescent="0.2">
      <c r="A42" s="28" t="s">
        <v>42</v>
      </c>
      <c r="B42" s="28">
        <v>75</v>
      </c>
      <c r="C42" s="29">
        <v>5</v>
      </c>
      <c r="D42" s="30"/>
      <c r="E42" s="45">
        <f>IF(D42*B42&lt;=C42*B42,D42*B42,C42*B42)</f>
        <v>0</v>
      </c>
      <c r="F42" s="2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.75" customHeight="1" x14ac:dyDescent="0.2">
      <c r="A43" s="24" t="s">
        <v>43</v>
      </c>
      <c r="B43" s="24">
        <v>150</v>
      </c>
      <c r="C43" s="25" t="s">
        <v>12</v>
      </c>
      <c r="D43" s="26"/>
      <c r="E43" s="43">
        <f>D43*B43</f>
        <v>0</v>
      </c>
      <c r="F43" s="2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.75" customHeight="1" x14ac:dyDescent="0.2">
      <c r="A44" s="28" t="s">
        <v>44</v>
      </c>
      <c r="B44" s="28">
        <v>100</v>
      </c>
      <c r="C44" s="29" t="s">
        <v>12</v>
      </c>
      <c r="D44" s="30"/>
      <c r="E44" s="45">
        <f>D44*B44</f>
        <v>0</v>
      </c>
      <c r="F44" s="2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.75" customHeight="1" x14ac:dyDescent="0.2">
      <c r="A45" s="24" t="s">
        <v>45</v>
      </c>
      <c r="B45" s="24">
        <v>40</v>
      </c>
      <c r="C45" s="25">
        <v>3</v>
      </c>
      <c r="D45" s="26"/>
      <c r="E45" s="43">
        <f>IF(D45*B45&lt;=C45*B45,D45*B45,C45*B45)</f>
        <v>0</v>
      </c>
      <c r="F45" s="2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.75" customHeight="1" x14ac:dyDescent="0.2">
      <c r="A46" s="28" t="s">
        <v>46</v>
      </c>
      <c r="B46" s="28">
        <v>100</v>
      </c>
      <c r="C46" s="29" t="s">
        <v>12</v>
      </c>
      <c r="D46" s="30"/>
      <c r="E46" s="45">
        <f>D46*B46</f>
        <v>0</v>
      </c>
      <c r="F46" s="2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2.75" customHeight="1" x14ac:dyDescent="0.2">
      <c r="A47" s="24" t="s">
        <v>47</v>
      </c>
      <c r="B47" s="24">
        <v>15</v>
      </c>
      <c r="C47" s="25">
        <v>3</v>
      </c>
      <c r="D47" s="26"/>
      <c r="E47" s="43">
        <f>IF(D47*B47&lt;=C47*B47,D47*B47,C47*B47)</f>
        <v>0</v>
      </c>
      <c r="F47" s="2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.75" customHeight="1" x14ac:dyDescent="0.2">
      <c r="A48" s="3" t="s">
        <v>48</v>
      </c>
      <c r="B48" s="3"/>
      <c r="C48" s="3"/>
      <c r="D48" s="3"/>
      <c r="E48" s="46">
        <f>SUM(E40:E47,E34:E38,E32,E28:E30,E26,E22:E24,E18:E20,E9:E16)</f>
        <v>0</v>
      </c>
      <c r="F48" s="2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2.75" customHeight="1" x14ac:dyDescent="0.2">
      <c r="A49" s="4" t="s">
        <v>49</v>
      </c>
      <c r="B49" s="4"/>
      <c r="C49" s="4"/>
      <c r="D49" s="4"/>
      <c r="E49" s="4"/>
      <c r="F49" s="2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.75" customHeight="1" x14ac:dyDescent="0.2">
      <c r="A50" s="4" t="s">
        <v>50</v>
      </c>
      <c r="B50" s="4"/>
      <c r="C50" s="4"/>
      <c r="D50" s="4"/>
      <c r="E50" s="4"/>
      <c r="F50" s="2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.75" customHeight="1" x14ac:dyDescent="0.2">
      <c r="A51" s="19" t="s">
        <v>51</v>
      </c>
      <c r="B51" s="19">
        <v>30</v>
      </c>
      <c r="C51" s="20">
        <v>3</v>
      </c>
      <c r="D51" s="21"/>
      <c r="E51" s="22">
        <f t="shared" ref="E51:E56" si="1">IF(D51*B51&lt;=C51*B51,D51*B51,C51*B51)</f>
        <v>0</v>
      </c>
      <c r="F51" s="2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.75" customHeight="1" x14ac:dyDescent="0.2">
      <c r="A52" s="24" t="s">
        <v>52</v>
      </c>
      <c r="B52" s="24">
        <v>60</v>
      </c>
      <c r="C52" s="25">
        <v>8</v>
      </c>
      <c r="D52" s="26"/>
      <c r="E52" s="43">
        <f t="shared" si="1"/>
        <v>0</v>
      </c>
      <c r="F52" s="2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.75" customHeight="1" x14ac:dyDescent="0.2">
      <c r="A53" s="28" t="s">
        <v>53</v>
      </c>
      <c r="B53" s="28">
        <v>30</v>
      </c>
      <c r="C53" s="29">
        <v>8</v>
      </c>
      <c r="D53" s="30"/>
      <c r="E53" s="45">
        <f t="shared" si="1"/>
        <v>0</v>
      </c>
      <c r="F53" s="2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1.25" customHeight="1" x14ac:dyDescent="0.2">
      <c r="A54" s="24" t="s">
        <v>54</v>
      </c>
      <c r="B54" s="24">
        <v>15</v>
      </c>
      <c r="C54" s="25">
        <v>8</v>
      </c>
      <c r="D54" s="26"/>
      <c r="E54" s="43">
        <f t="shared" si="1"/>
        <v>0</v>
      </c>
      <c r="F54" s="2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.75" customHeight="1" x14ac:dyDescent="0.2">
      <c r="A55" s="28" t="s">
        <v>55</v>
      </c>
      <c r="B55" s="28">
        <v>15</v>
      </c>
      <c r="C55" s="29">
        <v>8</v>
      </c>
      <c r="D55" s="30"/>
      <c r="E55" s="45">
        <f t="shared" si="1"/>
        <v>0</v>
      </c>
      <c r="F55" s="2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.75" customHeight="1" x14ac:dyDescent="0.2">
      <c r="A56" s="33" t="s">
        <v>56</v>
      </c>
      <c r="B56" s="33">
        <v>20</v>
      </c>
      <c r="C56" s="34">
        <v>8</v>
      </c>
      <c r="D56" s="35"/>
      <c r="E56" s="47">
        <f t="shared" si="1"/>
        <v>0</v>
      </c>
      <c r="F56" s="2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.75" customHeight="1" x14ac:dyDescent="0.2">
      <c r="A57" s="4" t="s">
        <v>57</v>
      </c>
      <c r="B57" s="4"/>
      <c r="C57" s="4"/>
      <c r="D57" s="4"/>
      <c r="E57" s="4"/>
      <c r="F57" s="2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.75" customHeight="1" x14ac:dyDescent="0.2">
      <c r="A58" s="19" t="s">
        <v>58</v>
      </c>
      <c r="B58" s="19">
        <v>15</v>
      </c>
      <c r="C58" s="20">
        <v>8</v>
      </c>
      <c r="D58" s="21"/>
      <c r="E58" s="22">
        <f t="shared" ref="E58:E63" si="2">IF(D58*B58&lt;=C58*B58,D58*B58,C58*B58)</f>
        <v>0</v>
      </c>
      <c r="F58" s="2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.75" customHeight="1" x14ac:dyDescent="0.2">
      <c r="A59" s="24" t="s">
        <v>59</v>
      </c>
      <c r="B59" s="24">
        <v>30</v>
      </c>
      <c r="C59" s="25">
        <v>8</v>
      </c>
      <c r="D59" s="26"/>
      <c r="E59" s="43">
        <f t="shared" si="2"/>
        <v>0</v>
      </c>
      <c r="F59" s="2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.75" customHeight="1" x14ac:dyDescent="0.2">
      <c r="A60" s="28" t="s">
        <v>60</v>
      </c>
      <c r="B60" s="28">
        <v>15</v>
      </c>
      <c r="C60" s="29">
        <v>8</v>
      </c>
      <c r="D60" s="30"/>
      <c r="E60" s="45">
        <f t="shared" si="2"/>
        <v>0</v>
      </c>
      <c r="F60" s="2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1.25" customHeight="1" x14ac:dyDescent="0.2">
      <c r="A61" s="24" t="s">
        <v>61</v>
      </c>
      <c r="B61" s="24">
        <v>5</v>
      </c>
      <c r="C61" s="25">
        <v>8</v>
      </c>
      <c r="D61" s="26"/>
      <c r="E61" s="43">
        <f t="shared" si="2"/>
        <v>0</v>
      </c>
      <c r="F61" s="2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.75" customHeight="1" x14ac:dyDescent="0.2">
      <c r="A62" s="28" t="s">
        <v>62</v>
      </c>
      <c r="B62" s="28">
        <v>5</v>
      </c>
      <c r="C62" s="29">
        <v>8</v>
      </c>
      <c r="D62" s="30"/>
      <c r="E62" s="45">
        <f t="shared" si="2"/>
        <v>0</v>
      </c>
      <c r="F62" s="2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.75" customHeight="1" x14ac:dyDescent="0.2">
      <c r="A63" s="33" t="s">
        <v>63</v>
      </c>
      <c r="B63" s="33">
        <v>10</v>
      </c>
      <c r="C63" s="34">
        <v>8</v>
      </c>
      <c r="D63" s="35"/>
      <c r="E63" s="47">
        <f t="shared" si="2"/>
        <v>0</v>
      </c>
      <c r="F63" s="2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.75" customHeight="1" x14ac:dyDescent="0.2">
      <c r="A64" s="4" t="s">
        <v>64</v>
      </c>
      <c r="B64" s="4"/>
      <c r="C64" s="4"/>
      <c r="D64" s="4"/>
      <c r="E64" s="4"/>
      <c r="F64" s="2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.75" customHeight="1" x14ac:dyDescent="0.2">
      <c r="A65" s="19" t="s">
        <v>65</v>
      </c>
      <c r="B65" s="19">
        <v>30</v>
      </c>
      <c r="C65" s="20">
        <v>4</v>
      </c>
      <c r="D65" s="21"/>
      <c r="E65" s="22">
        <f>IF(D65*B65&lt;=C65*B65,D65*B65,C65*B65)</f>
        <v>0</v>
      </c>
      <c r="F65" s="2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.75" customHeight="1" x14ac:dyDescent="0.2">
      <c r="A66" s="24" t="s">
        <v>66</v>
      </c>
      <c r="B66" s="24">
        <v>15</v>
      </c>
      <c r="C66" s="25">
        <v>4</v>
      </c>
      <c r="D66" s="26"/>
      <c r="E66" s="43">
        <f>IF(D66*B66&lt;=C66*B66,D66*B66,C66*B66)</f>
        <v>0</v>
      </c>
      <c r="F66" s="2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.75" customHeight="1" x14ac:dyDescent="0.2">
      <c r="A67" s="4" t="s">
        <v>67</v>
      </c>
      <c r="B67" s="4"/>
      <c r="C67" s="4"/>
      <c r="D67" s="4"/>
      <c r="E67" s="4"/>
      <c r="F67" s="2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.75" customHeight="1" x14ac:dyDescent="0.2">
      <c r="A68" s="19" t="s">
        <v>68</v>
      </c>
      <c r="B68" s="19">
        <v>30</v>
      </c>
      <c r="C68" s="20">
        <v>4</v>
      </c>
      <c r="D68" s="21"/>
      <c r="E68" s="22">
        <f>IF(D68*B68&lt;=C68*B68,D68*B68,C68*B68)</f>
        <v>0</v>
      </c>
      <c r="F68" s="2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.75" customHeight="1" x14ac:dyDescent="0.2">
      <c r="A69" s="24" t="s">
        <v>69</v>
      </c>
      <c r="B69" s="24">
        <v>15</v>
      </c>
      <c r="C69" s="25">
        <v>4</v>
      </c>
      <c r="D69" s="26"/>
      <c r="E69" s="43">
        <f>IF(D69*B69&lt;=C69*B69,D69*B69,C69*B69)</f>
        <v>0</v>
      </c>
      <c r="F69" s="2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.75" customHeight="1" x14ac:dyDescent="0.2">
      <c r="A70" s="3" t="s">
        <v>70</v>
      </c>
      <c r="B70" s="3"/>
      <c r="C70" s="3"/>
      <c r="D70" s="3"/>
      <c r="E70" s="46">
        <f>SUM(E58:E63,E51:E56,E65:E66,E68:E69)</f>
        <v>0</v>
      </c>
      <c r="F70" s="2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.75" customHeight="1" x14ac:dyDescent="0.2">
      <c r="A71" s="4" t="s">
        <v>71</v>
      </c>
      <c r="B71" s="4"/>
      <c r="C71" s="4"/>
      <c r="D71" s="4"/>
      <c r="E71" s="4"/>
      <c r="F71" s="2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.75" customHeight="1" x14ac:dyDescent="0.2">
      <c r="A72" s="19" t="s">
        <v>72</v>
      </c>
      <c r="B72" s="19">
        <v>150</v>
      </c>
      <c r="C72" s="20">
        <v>1</v>
      </c>
      <c r="D72" s="21"/>
      <c r="E72" s="22">
        <f>IF(D72*B72&lt;=C72*B72,D72*B72,C72*B72)</f>
        <v>0</v>
      </c>
      <c r="F72" s="2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9.5" customHeight="1" x14ac:dyDescent="0.2">
      <c r="A73" s="24" t="s">
        <v>73</v>
      </c>
      <c r="B73" s="24">
        <v>150</v>
      </c>
      <c r="C73" s="25">
        <v>1</v>
      </c>
      <c r="D73" s="26"/>
      <c r="E73" s="43">
        <f>IF(D73*B73&lt;=C73*B73,D73*B73,C73*B73)</f>
        <v>0</v>
      </c>
      <c r="F73" s="2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9.5" customHeight="1" x14ac:dyDescent="0.2">
      <c r="A74" s="28" t="s">
        <v>74</v>
      </c>
      <c r="B74" s="28">
        <v>50</v>
      </c>
      <c r="C74" s="29">
        <v>1</v>
      </c>
      <c r="D74" s="30"/>
      <c r="E74" s="45">
        <f>IF(D74*B74&lt;=C74*B74,D74*B74,C74*B74)</f>
        <v>0</v>
      </c>
      <c r="F74" s="2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9.5" customHeight="1" x14ac:dyDescent="0.2">
      <c r="A75" s="33" t="s">
        <v>75</v>
      </c>
      <c r="B75" s="33">
        <v>25</v>
      </c>
      <c r="C75" s="34">
        <v>1</v>
      </c>
      <c r="D75" s="35"/>
      <c r="E75" s="43">
        <f>IF(D75*B75&lt;=C75*B75,D75*B75,C75*B75)</f>
        <v>0</v>
      </c>
      <c r="F75" s="23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.75" customHeight="1" x14ac:dyDescent="0.2">
      <c r="A76" s="3" t="s">
        <v>76</v>
      </c>
      <c r="B76" s="3"/>
      <c r="C76" s="3"/>
      <c r="D76" s="3"/>
      <c r="E76" s="46">
        <f>SUM(E72:E75)</f>
        <v>0</v>
      </c>
      <c r="F76" s="2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.75" customHeight="1" x14ac:dyDescent="0.2">
      <c r="A77" s="5" t="s">
        <v>77</v>
      </c>
      <c r="B77" s="5"/>
      <c r="C77" s="5"/>
      <c r="D77" s="5"/>
      <c r="E77" s="5"/>
      <c r="F77" s="2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.75" customHeight="1" x14ac:dyDescent="0.2">
      <c r="A78" s="4" t="s">
        <v>78</v>
      </c>
      <c r="B78" s="4"/>
      <c r="C78" s="4"/>
      <c r="D78" s="4"/>
      <c r="E78" s="4"/>
      <c r="F78" s="2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.75" customHeight="1" x14ac:dyDescent="0.2">
      <c r="A79" s="19" t="s">
        <v>79</v>
      </c>
      <c r="B79" s="19">
        <v>100</v>
      </c>
      <c r="C79" s="20">
        <v>1</v>
      </c>
      <c r="D79" s="21"/>
      <c r="E79" s="22">
        <f>IF(D79*B79&lt;=C79*B79,D79*B79,C79*B79)</f>
        <v>0</v>
      </c>
      <c r="F79" s="2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.75" customHeight="1" x14ac:dyDescent="0.2">
      <c r="A80" s="24" t="s">
        <v>80</v>
      </c>
      <c r="B80" s="24">
        <v>50</v>
      </c>
      <c r="C80" s="25">
        <v>1</v>
      </c>
      <c r="D80" s="26"/>
      <c r="E80" s="43">
        <f>IF(D80*B80&lt;=C80*B80,D80*B80,C80*B80)</f>
        <v>0</v>
      </c>
      <c r="F80" s="2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.75" customHeight="1" x14ac:dyDescent="0.2">
      <c r="A81" s="28" t="s">
        <v>81</v>
      </c>
      <c r="B81" s="28">
        <v>200</v>
      </c>
      <c r="C81" s="29">
        <v>1</v>
      </c>
      <c r="D81" s="30"/>
      <c r="E81" s="45">
        <f>IF(D81*B81&lt;=C81*B81,D81*B81,C81*B81)</f>
        <v>0</v>
      </c>
      <c r="F81" s="2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.75" customHeight="1" x14ac:dyDescent="0.2">
      <c r="A82" s="24" t="s">
        <v>82</v>
      </c>
      <c r="B82" s="24">
        <v>50</v>
      </c>
      <c r="C82" s="25">
        <v>1</v>
      </c>
      <c r="D82" s="26"/>
      <c r="E82" s="43">
        <f>IF(D82*B82&lt;=C82*B82,D82*B82,C82*B82)</f>
        <v>0</v>
      </c>
      <c r="F82" s="2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.75" customHeight="1" x14ac:dyDescent="0.2">
      <c r="A83" s="28" t="s">
        <v>83</v>
      </c>
      <c r="B83" s="28">
        <v>25</v>
      </c>
      <c r="C83" s="29">
        <v>1</v>
      </c>
      <c r="D83" s="30"/>
      <c r="E83" s="45">
        <f>IF(D83*B83&lt;=C83*B83,D83*B83,C83*B83)</f>
        <v>0</v>
      </c>
      <c r="F83" s="2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.75" customHeight="1" x14ac:dyDescent="0.2">
      <c r="A84" s="4" t="s">
        <v>84</v>
      </c>
      <c r="B84" s="4"/>
      <c r="C84" s="4"/>
      <c r="D84" s="4"/>
      <c r="E84" s="4"/>
      <c r="F84" s="2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.75" customHeight="1" x14ac:dyDescent="0.2">
      <c r="A85" s="28" t="s">
        <v>85</v>
      </c>
      <c r="B85" s="28">
        <v>50</v>
      </c>
      <c r="C85" s="29">
        <v>1</v>
      </c>
      <c r="D85" s="30"/>
      <c r="E85" s="45">
        <f>IF(D85*B85&lt;=C85*B85,D85*B85,C85*B85)</f>
        <v>0</v>
      </c>
      <c r="F85" s="2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.75" customHeight="1" x14ac:dyDescent="0.2">
      <c r="A86" s="24" t="s">
        <v>86</v>
      </c>
      <c r="B86" s="24">
        <v>20</v>
      </c>
      <c r="C86" s="25">
        <v>1</v>
      </c>
      <c r="D86" s="26"/>
      <c r="E86" s="43">
        <f>IF(D86*B86&lt;=C86*B86,D86*B86,C86*B86)</f>
        <v>0</v>
      </c>
      <c r="F86" s="23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.75" customHeight="1" x14ac:dyDescent="0.2">
      <c r="A87" s="28" t="s">
        <v>87</v>
      </c>
      <c r="B87" s="28">
        <v>10</v>
      </c>
      <c r="C87" s="29">
        <v>1</v>
      </c>
      <c r="D87" s="30"/>
      <c r="E87" s="45">
        <f>IF(D87*B87&lt;=C87*B87,D87*B87,C87*B87)</f>
        <v>0</v>
      </c>
      <c r="F87" s="23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.75" customHeight="1" x14ac:dyDescent="0.2">
      <c r="A88" s="3" t="s">
        <v>88</v>
      </c>
      <c r="B88" s="3"/>
      <c r="C88" s="3"/>
      <c r="D88" s="3"/>
      <c r="E88" s="46">
        <f>SUM(E79:E83,E85:E87)</f>
        <v>0</v>
      </c>
      <c r="F88" s="2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.75" customHeight="1" x14ac:dyDescent="0.2">
      <c r="A89" s="4" t="s">
        <v>89</v>
      </c>
      <c r="B89" s="4"/>
      <c r="C89" s="4"/>
      <c r="D89" s="4"/>
      <c r="E89" s="4"/>
      <c r="F89" s="2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.75" customHeight="1" x14ac:dyDescent="0.2">
      <c r="A90" s="19" t="s">
        <v>90</v>
      </c>
      <c r="B90" s="19">
        <v>200</v>
      </c>
      <c r="C90" s="20">
        <v>1</v>
      </c>
      <c r="D90" s="21"/>
      <c r="E90" s="22">
        <f>IF(D90*B90&lt;=C90*B90,D90*B90,C90*B90)</f>
        <v>0</v>
      </c>
      <c r="F90" s="2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.75" customHeight="1" x14ac:dyDescent="0.2">
      <c r="A91" s="4" t="s">
        <v>91</v>
      </c>
      <c r="B91" s="4"/>
      <c r="C91" s="4"/>
      <c r="D91" s="4"/>
      <c r="E91" s="4"/>
      <c r="F91" s="2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.75" customHeight="1" x14ac:dyDescent="0.2">
      <c r="A92" s="19" t="s">
        <v>92</v>
      </c>
      <c r="B92" s="19">
        <v>20</v>
      </c>
      <c r="C92" s="20">
        <v>2</v>
      </c>
      <c r="D92" s="21"/>
      <c r="E92" s="22">
        <f>IF(D92*B92&lt;=C92*B92,D92*B92,C92*B92)</f>
        <v>0</v>
      </c>
      <c r="F92" s="2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.75" customHeight="1" x14ac:dyDescent="0.2">
      <c r="A93" s="2" t="s">
        <v>93</v>
      </c>
      <c r="B93" s="2"/>
      <c r="C93" s="2"/>
      <c r="D93" s="2"/>
      <c r="E93" s="48">
        <f>SUM(E92,E90,E88,E76,E70,E48)</f>
        <v>0</v>
      </c>
      <c r="F93" s="2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.75" customHeight="1" x14ac:dyDescent="0.2">
      <c r="A94" s="1" t="s">
        <v>94</v>
      </c>
      <c r="B94" s="1"/>
      <c r="C94" s="1"/>
      <c r="D94" s="1"/>
      <c r="E94" s="1"/>
      <c r="F94" s="18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.75" customHeight="1" x14ac:dyDescent="0.2"/>
    <row r="96" spans="1:2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heetProtection password="DCE2" sheet="1" objects="1" scenarios="1"/>
  <mergeCells count="30">
    <mergeCell ref="A88:D88"/>
    <mergeCell ref="A89:E89"/>
    <mergeCell ref="A91:E91"/>
    <mergeCell ref="A93:D93"/>
    <mergeCell ref="A94:E94"/>
    <mergeCell ref="A71:E71"/>
    <mergeCell ref="A76:D76"/>
    <mergeCell ref="A77:E77"/>
    <mergeCell ref="A78:E78"/>
    <mergeCell ref="A84:E84"/>
    <mergeCell ref="A50:E50"/>
    <mergeCell ref="A57:E57"/>
    <mergeCell ref="A64:E64"/>
    <mergeCell ref="A67:E67"/>
    <mergeCell ref="A70:D70"/>
    <mergeCell ref="A31:E31"/>
    <mergeCell ref="A33:E33"/>
    <mergeCell ref="A39:E39"/>
    <mergeCell ref="A48:D48"/>
    <mergeCell ref="A49:E49"/>
    <mergeCell ref="A8:E8"/>
    <mergeCell ref="A17:E17"/>
    <mergeCell ref="A21:E21"/>
    <mergeCell ref="A25:E25"/>
    <mergeCell ref="A27:E27"/>
    <mergeCell ref="A1:D1"/>
    <mergeCell ref="A3:E3"/>
    <mergeCell ref="A4:B4"/>
    <mergeCell ref="C4:E4"/>
    <mergeCell ref="A7:E7"/>
  </mergeCells>
  <pageMargins left="0.7" right="0.7" top="0.75" bottom="0.75" header="0" footer="0"/>
  <pageSetup orientation="landscape" horizontalDpi="300" verticalDpi="30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Pibic 22-23 - Pontuação curricu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janaina bortoluzzi</dc:creator>
  <dc:description/>
  <cp:lastModifiedBy>Berenice Correia Costa Pimentel</cp:lastModifiedBy>
  <cp:revision>3</cp:revision>
  <dcterms:created xsi:type="dcterms:W3CDTF">2020-03-31T12:25:43Z</dcterms:created>
  <dcterms:modified xsi:type="dcterms:W3CDTF">2023-03-31T17:14:21Z</dcterms:modified>
  <dc:language>pt-BR</dc:language>
</cp:coreProperties>
</file>