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Pibic 22-23 - Pontuação curricu" sheetId="1" r:id="rId1"/>
  </sheets>
  <definedNames>
    <definedName name="_xlnm.Print_Area" localSheetId="0">'Pibic 22-23 - Pontuação curricu'!$A$1:$E$89</definedName>
  </definedNames>
  <calcPr fullCalcOnLoad="1"/>
</workbook>
</file>

<file path=xl/sharedStrings.xml><?xml version="1.0" encoding="utf-8"?>
<sst xmlns="http://schemas.openxmlformats.org/spreadsheetml/2006/main" count="109" uniqueCount="90">
  <si>
    <t>UNIVERSIDADE FEDERAL DE ALAGOAS
 PRÓ-REITORIA DE PESQUISA E PÓS-GRADUAÇÃO 
 COORDENAÇÃO DE PESQUISA
 PROGRAMA INSTITUCIONAL DE BOLSAS DE INICIAÇÃO CIENTÍFICA – EDITAL 2022-2023</t>
  </si>
  <si>
    <t>TABELA DE PONTUAÇÃO</t>
  </si>
  <si>
    <t xml:space="preserve">Nome Completo do Proponente: </t>
  </si>
  <si>
    <t>Unidade:</t>
  </si>
  <si>
    <t xml:space="preserve">Área de avaliação Qualis: </t>
  </si>
  <si>
    <t>ITENS DO CURRÍCULO LATTES</t>
  </si>
  <si>
    <t>PONTUAÇÃO</t>
  </si>
  <si>
    <t>TETO</t>
  </si>
  <si>
    <t>QUANTIDADE</t>
  </si>
  <si>
    <t>TOTAL</t>
  </si>
  <si>
    <t>A. PRODUÇÃO</t>
  </si>
  <si>
    <t>1. Artigos publicados em periódicos</t>
  </si>
  <si>
    <t>1.1 Completo com Qualis A1</t>
  </si>
  <si>
    <t>-</t>
  </si>
  <si>
    <t>1.2 Completo com Qualis A2</t>
  </si>
  <si>
    <t>1.3 Completo com Qualis B1</t>
  </si>
  <si>
    <t>1.4 Completo com Qualis B2</t>
  </si>
  <si>
    <t>1.5 Completo com Qualis B3</t>
  </si>
  <si>
    <t>1.6 Completo com Qualis B4</t>
  </si>
  <si>
    <t>1.7 Completo com Qualis B5</t>
  </si>
  <si>
    <t>2.Trabalhos completos publicados em anais de eventos científicos</t>
  </si>
  <si>
    <t>2.1 Internacional</t>
  </si>
  <si>
    <t>2.2 Nacional</t>
  </si>
  <si>
    <t>2.3 Regional ou local</t>
  </si>
  <si>
    <t>3.Resumos publicados em anais de eventos científicos</t>
  </si>
  <si>
    <r>
      <rPr>
        <b/>
        <sz val="8"/>
        <color indexed="8"/>
        <rFont val="Arial"/>
        <family val="0"/>
      </rPr>
      <t xml:space="preserve">4. Avaliação </t>
    </r>
    <r>
      <rPr>
        <b/>
        <i/>
        <sz val="8"/>
        <color indexed="8"/>
        <rFont val="Arial"/>
        <family val="0"/>
      </rPr>
      <t>Ad hoc</t>
    </r>
    <r>
      <rPr>
        <b/>
        <sz val="8"/>
        <color indexed="8"/>
        <rFont val="Arial"/>
        <family val="0"/>
      </rPr>
      <t xml:space="preserve"> em órgãos de fomento ou Programas institucionais de pesquisa (PIBIC/PIBITI/PPSUS e outros)</t>
    </r>
  </si>
  <si>
    <t>4.1 Participação como avaliador de projetos ou relatórios institucionais</t>
  </si>
  <si>
    <t>5. Livro ou capítulo de livro com ISBN</t>
  </si>
  <si>
    <t>5.1 Livro publicado</t>
  </si>
  <si>
    <t>5.2 Capítulo de livro publicado</t>
  </si>
  <si>
    <t>5.3 Organização de obra publicada</t>
  </si>
  <si>
    <t>6. Tradução</t>
  </si>
  <si>
    <t>6.1 Tradução de livro</t>
  </si>
  <si>
    <t>7. Produção artística/cultural</t>
  </si>
  <si>
    <t>7.1 Partitura musical</t>
  </si>
  <si>
    <t>7.2 Música</t>
  </si>
  <si>
    <t>7.3 Artes cênicas</t>
  </si>
  <si>
    <t>7.4 Artes visuais</t>
  </si>
  <si>
    <t>7.5 Outra produção artística/cultural</t>
  </si>
  <si>
    <t>8. Propriedade intelectual</t>
  </si>
  <si>
    <t>8.1 Patente concedida</t>
  </si>
  <si>
    <t>8.2 Patente depositada</t>
  </si>
  <si>
    <t>8.3 Registro de software</t>
  </si>
  <si>
    <t>8.4 Cultivar protegida</t>
  </si>
  <si>
    <t>8.5 Desenho industrial registrado</t>
  </si>
  <si>
    <t>8.6 Marca registrada</t>
  </si>
  <si>
    <t>8.7 Topografia de circuito integrado registrada</t>
  </si>
  <si>
    <t>8.8 Produtos registrados</t>
  </si>
  <si>
    <t>Subtotal item A</t>
  </si>
  <si>
    <t>B. ORIENTAÇÕES</t>
  </si>
  <si>
    <t>1. Orientações concluídas</t>
  </si>
  <si>
    <t>1.1 Supervisão de pós-doutorado</t>
  </si>
  <si>
    <t>1.2 Tese de doutorado</t>
  </si>
  <si>
    <t>1.3 Dissertação de mestrado</t>
  </si>
  <si>
    <t>1.4 Monografia de conclusão de curso de aperfeiçoamento/especialização*</t>
  </si>
  <si>
    <t>1.5 Trabalho de conclusão de curso de graduação</t>
  </si>
  <si>
    <t>1.6 Iniciação Científica</t>
  </si>
  <si>
    <t>2. Orientações em andamento</t>
  </si>
  <si>
    <t>2.1 Supervisão de pós-doutorado</t>
  </si>
  <si>
    <t>2.2 Tese de doutorado</t>
  </si>
  <si>
    <t>2.3 Dissertação de mestrado</t>
  </si>
  <si>
    <t>2.4 Monografia de conclusão de curso de aperfeiçoamento/especialização*</t>
  </si>
  <si>
    <t>2.5 Trabalho de conclusão de curso de graduação</t>
  </si>
  <si>
    <t>2.6 Iniciação Científica</t>
  </si>
  <si>
    <t>3. Coorientações concluídas</t>
  </si>
  <si>
    <t>3.1 Tese de doutorado</t>
  </si>
  <si>
    <t>3.2 Dissertação de mestrado</t>
  </si>
  <si>
    <t>4. Coorientações em andamento</t>
  </si>
  <si>
    <t>4.1 Tese de doutorado</t>
  </si>
  <si>
    <t>4.2 Dissertação de mestrado</t>
  </si>
  <si>
    <t>Subtotal item B</t>
  </si>
  <si>
    <t>C. PARTICIPAÇÃO EM COMITÊS DA UFAL</t>
  </si>
  <si>
    <t>1. Participação como representante titular/suplente do Comitê Assessor de Pesquisa</t>
  </si>
  <si>
    <t>2. Participação como representante titular/suplente do Comitê de Ética em Pesquisa (Cep/Ceua Ufal)</t>
  </si>
  <si>
    <t>3. Participação em comitê interno, designado pelo Comitê Assessor, para realização de atividades de pesquisa da unidade acadêmica ou Campus</t>
  </si>
  <si>
    <t>Subtotal item C</t>
  </si>
  <si>
    <t>D. PROJETOS</t>
  </si>
  <si>
    <t>1. Coordenações de projetos</t>
  </si>
  <si>
    <t>1.1 Coordenação de projeto institucional (Pró equipamentos/CT-infra)</t>
  </si>
  <si>
    <t xml:space="preserve">1.2 Coordenação de projeto com financiamento (Universal/PPSUS/APQ/Fapeal e outros) </t>
  </si>
  <si>
    <t>1.3 Coordenação geral de projeto em rede (INCT)</t>
  </si>
  <si>
    <t>1.4 Coordenação local de projeto em rede (INCT)</t>
  </si>
  <si>
    <t>2. Participações em projetos financiados</t>
  </si>
  <si>
    <t>2.1 Participação em projeto financiado por fundação ou órgão de fomento internacional</t>
  </si>
  <si>
    <t xml:space="preserve">2.2 Participação em projeto financiado por fundação ou órgão de fomento nacional </t>
  </si>
  <si>
    <t>Subtotal item D</t>
  </si>
  <si>
    <t>E. DOCENTES RECÉM-DOUTORES</t>
  </si>
  <si>
    <t xml:space="preserve"> 1. Recém-doutores com até 5 anos de titulação</t>
  </si>
  <si>
    <t xml:space="preserve">TOTAL GERAL </t>
  </si>
  <si>
    <t>Nota. *Supervisão de residência médica é considerada como orientação de especialização.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</si>
</sst>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9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4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7" borderId="0" applyNumberFormat="0" applyBorder="0" applyAlignment="0" applyProtection="0"/>
    <xf numFmtId="0" fontId="9" fillId="38" borderId="0" applyNumberFormat="0" applyBorder="0" applyProtection="0">
      <alignment/>
    </xf>
    <xf numFmtId="0" fontId="0" fillId="39" borderId="4" applyNumberFormat="0" applyFont="0" applyAlignment="0" applyProtection="0"/>
    <xf numFmtId="0" fontId="5" fillId="38" borderId="5" applyNumberFormat="0" applyProtection="0">
      <alignment/>
    </xf>
    <xf numFmtId="9" fontId="1" fillId="0" borderId="0" applyFill="0" applyBorder="0" applyAlignment="0" applyProtection="0"/>
    <xf numFmtId="0" fontId="4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50">
    <xf numFmtId="0" fontId="0" fillId="0" borderId="0" xfId="0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40" borderId="12" xfId="0" applyFont="1" applyFill="1" applyBorder="1" applyAlignment="1">
      <alignment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 vertical="center"/>
    </xf>
    <xf numFmtId="0" fontId="15" fillId="41" borderId="16" xfId="0" applyFont="1" applyFill="1" applyBorder="1" applyAlignment="1">
      <alignment vertical="center" wrapText="1"/>
    </xf>
    <xf numFmtId="0" fontId="15" fillId="41" borderId="16" xfId="0" applyFont="1" applyFill="1" applyBorder="1" applyAlignment="1">
      <alignment horizontal="right" vertical="center" wrapText="1"/>
    </xf>
    <xf numFmtId="0" fontId="15" fillId="41" borderId="16" xfId="0" applyFont="1" applyFill="1" applyBorder="1" applyAlignment="1" applyProtection="1">
      <alignment horizontal="right" vertical="center"/>
      <protection locked="0"/>
    </xf>
    <xf numFmtId="0" fontId="15" fillId="41" borderId="15" xfId="0" applyFont="1" applyFill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6" xfId="0" applyFont="1" applyBorder="1" applyAlignment="1" applyProtection="1">
      <alignment horizontal="right" vertical="center"/>
      <protection locked="0"/>
    </xf>
    <xf numFmtId="0" fontId="15" fillId="41" borderId="16" xfId="0" applyFont="1" applyFill="1" applyBorder="1" applyAlignment="1">
      <alignment horizontal="right" vertical="center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 applyProtection="1">
      <alignment horizontal="right" vertical="center"/>
      <protection locked="0"/>
    </xf>
    <xf numFmtId="0" fontId="15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 applyProtection="1">
      <alignment horizontal="right" vertical="center"/>
      <protection locked="0"/>
    </xf>
    <xf numFmtId="0" fontId="15" fillId="0" borderId="18" xfId="0" applyFont="1" applyBorder="1" applyAlignment="1">
      <alignment vertical="center"/>
    </xf>
    <xf numFmtId="0" fontId="15" fillId="41" borderId="16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42" borderId="14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vertical="center" wrapText="1"/>
    </xf>
    <xf numFmtId="0" fontId="15" fillId="41" borderId="17" xfId="0" applyFont="1" applyFill="1" applyBorder="1" applyAlignment="1">
      <alignment horizontal="right" vertical="center" wrapText="1"/>
    </xf>
    <xf numFmtId="0" fontId="15" fillId="41" borderId="17" xfId="0" applyFont="1" applyFill="1" applyBorder="1" applyAlignment="1" applyProtection="1">
      <alignment horizontal="right" vertical="center"/>
      <protection locked="0"/>
    </xf>
    <xf numFmtId="0" fontId="15" fillId="41" borderId="17" xfId="0" applyFont="1" applyFill="1" applyBorder="1" applyAlignment="1">
      <alignment vertical="center"/>
    </xf>
    <xf numFmtId="0" fontId="14" fillId="40" borderId="14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43" borderId="20" xfId="0" applyFont="1" applyFill="1" applyBorder="1" applyAlignment="1">
      <alignment horizontal="left" vertical="center" wrapText="1"/>
    </xf>
    <xf numFmtId="0" fontId="14" fillId="43" borderId="21" xfId="0" applyFont="1" applyFill="1" applyBorder="1" applyAlignment="1">
      <alignment horizontal="left" vertical="center" wrapText="1"/>
    </xf>
    <xf numFmtId="0" fontId="14" fillId="42" borderId="12" xfId="0" applyFont="1" applyFill="1" applyBorder="1" applyAlignment="1">
      <alignment horizontal="left" vertical="center" wrapText="1"/>
    </xf>
    <xf numFmtId="0" fontId="14" fillId="40" borderId="1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CC"/>
      <rgbColor rgb="003366FF"/>
      <rgbColor rgb="0033CCCC"/>
      <rgbColor rgb="0099CC00"/>
      <rgbColor rgb="00FFD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47625</xdr:rowOff>
    </xdr:from>
    <xdr:to>
      <xdr:col>4</xdr:col>
      <xdr:colOff>66675</xdr:colOff>
      <xdr:row>0</xdr:row>
      <xdr:rowOff>542925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7625"/>
          <a:ext cx="5143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285750</xdr:colOff>
      <xdr:row>0</xdr:row>
      <xdr:rowOff>571500</xdr:rowOff>
    </xdr:to>
    <xdr:pic>
      <xdr:nvPicPr>
        <xdr:cNvPr id="2" name="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0"/>
          <a:ext cx="3429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19050</xdr:rowOff>
    </xdr:from>
    <xdr:to>
      <xdr:col>4</xdr:col>
      <xdr:colOff>685800</xdr:colOff>
      <xdr:row>0</xdr:row>
      <xdr:rowOff>561975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19050"/>
          <a:ext cx="447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="120" zoomScaleNormal="120" zoomScalePageLayoutView="0" workbookViewId="0" topLeftCell="A16">
      <selection activeCell="D35" sqref="D35"/>
    </sheetView>
  </sheetViews>
  <sheetFormatPr defaultColWidth="12.57421875" defaultRowHeight="15" customHeight="1"/>
  <cols>
    <col min="1" max="1" width="63.00390625" style="0" customWidth="1"/>
    <col min="2" max="2" width="13.421875" style="0" customWidth="1"/>
    <col min="3" max="3" width="7.7109375" style="0" customWidth="1"/>
    <col min="4" max="4" width="14.28125" style="0" customWidth="1"/>
    <col min="5" max="5" width="11.57421875" style="0" customWidth="1"/>
    <col min="6" max="6" width="15.140625" style="0" customWidth="1"/>
    <col min="7" max="26" width="8.57421875" style="0" customWidth="1"/>
  </cols>
  <sheetData>
    <row r="1" spans="1:26" ht="45.75" customHeight="1">
      <c r="A1" s="41" t="s">
        <v>0</v>
      </c>
      <c r="B1" s="41"/>
      <c r="C1" s="41"/>
      <c r="D1" s="4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" customHeight="1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2" t="s">
        <v>1</v>
      </c>
      <c r="B3" s="42"/>
      <c r="C3" s="42"/>
      <c r="D3" s="42"/>
      <c r="E3" s="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43" t="s">
        <v>2</v>
      </c>
      <c r="B4" s="43"/>
      <c r="C4" s="43" t="s">
        <v>3</v>
      </c>
      <c r="D4" s="43"/>
      <c r="E4" s="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44" t="s">
        <v>4</v>
      </c>
      <c r="B5" s="44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" customHeight="1">
      <c r="A6" s="5"/>
      <c r="B6" s="6"/>
      <c r="C6" s="6"/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7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5" t="s">
        <v>10</v>
      </c>
      <c r="B8" s="45"/>
      <c r="C8" s="45"/>
      <c r="D8" s="45"/>
      <c r="E8" s="45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46" t="s">
        <v>11</v>
      </c>
      <c r="B9" s="46"/>
      <c r="C9" s="46"/>
      <c r="D9" s="46"/>
      <c r="E9" s="46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2" t="s">
        <v>12</v>
      </c>
      <c r="B10" s="12">
        <v>150</v>
      </c>
      <c r="C10" s="13" t="s">
        <v>13</v>
      </c>
      <c r="D10" s="14"/>
      <c r="E10" s="15">
        <f aca="true" t="shared" si="0" ref="E10:E16">D10*B10</f>
        <v>0</v>
      </c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6" t="s">
        <v>14</v>
      </c>
      <c r="B11" s="16">
        <v>130</v>
      </c>
      <c r="C11" s="17" t="s">
        <v>13</v>
      </c>
      <c r="D11" s="18"/>
      <c r="E11" s="19">
        <f t="shared" si="0"/>
        <v>0</v>
      </c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0" t="s">
        <v>15</v>
      </c>
      <c r="B12" s="20">
        <v>110</v>
      </c>
      <c r="C12" s="21" t="s">
        <v>13</v>
      </c>
      <c r="D12" s="22"/>
      <c r="E12" s="15">
        <f t="shared" si="0"/>
        <v>0</v>
      </c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6" t="s">
        <v>16</v>
      </c>
      <c r="B13" s="16">
        <v>90</v>
      </c>
      <c r="C13" s="17" t="s">
        <v>13</v>
      </c>
      <c r="D13" s="18"/>
      <c r="E13" s="19">
        <f t="shared" si="0"/>
        <v>0</v>
      </c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0" t="s">
        <v>17</v>
      </c>
      <c r="B14" s="20">
        <v>70</v>
      </c>
      <c r="C14" s="21" t="s">
        <v>13</v>
      </c>
      <c r="D14" s="22"/>
      <c r="E14" s="15">
        <f t="shared" si="0"/>
        <v>0</v>
      </c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6" t="s">
        <v>18</v>
      </c>
      <c r="B15" s="16">
        <v>50</v>
      </c>
      <c r="C15" s="17" t="s">
        <v>13</v>
      </c>
      <c r="D15" s="18"/>
      <c r="E15" s="23">
        <f t="shared" si="0"/>
        <v>0</v>
      </c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4" t="s">
        <v>19</v>
      </c>
      <c r="B16" s="24">
        <v>30</v>
      </c>
      <c r="C16" s="25" t="s">
        <v>13</v>
      </c>
      <c r="D16" s="26"/>
      <c r="E16" s="15">
        <f t="shared" si="0"/>
        <v>0</v>
      </c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6" t="s">
        <v>20</v>
      </c>
      <c r="B17" s="46"/>
      <c r="C17" s="46"/>
      <c r="D17" s="46"/>
      <c r="E17" s="46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2" t="s">
        <v>21</v>
      </c>
      <c r="B18" s="12">
        <v>30</v>
      </c>
      <c r="C18" s="13" t="s">
        <v>13</v>
      </c>
      <c r="D18" s="14"/>
      <c r="E18" s="15">
        <f>D18*B18</f>
        <v>0</v>
      </c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6" t="s">
        <v>22</v>
      </c>
      <c r="B19" s="16">
        <v>20</v>
      </c>
      <c r="C19" s="17" t="s">
        <v>13</v>
      </c>
      <c r="D19" s="18"/>
      <c r="E19" s="19">
        <f>D19*B19</f>
        <v>0</v>
      </c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4" t="s">
        <v>23</v>
      </c>
      <c r="B20" s="24">
        <v>10</v>
      </c>
      <c r="C20" s="25" t="s">
        <v>13</v>
      </c>
      <c r="D20" s="26"/>
      <c r="E20" s="15">
        <f>D20*B20</f>
        <v>0</v>
      </c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46" t="s">
        <v>24</v>
      </c>
      <c r="B21" s="46"/>
      <c r="C21" s="46"/>
      <c r="D21" s="46"/>
      <c r="E21" s="46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2" t="s">
        <v>21</v>
      </c>
      <c r="B22" s="12">
        <v>15</v>
      </c>
      <c r="C22" s="13" t="s">
        <v>13</v>
      </c>
      <c r="D22" s="14"/>
      <c r="E22" s="15">
        <f>D22*B22</f>
        <v>0</v>
      </c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6" t="s">
        <v>22</v>
      </c>
      <c r="B23" s="16">
        <v>10</v>
      </c>
      <c r="C23" s="17" t="s">
        <v>13</v>
      </c>
      <c r="D23" s="18"/>
      <c r="E23" s="19">
        <f>D23*B23</f>
        <v>0</v>
      </c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4" t="s">
        <v>23</v>
      </c>
      <c r="B24" s="24">
        <v>5</v>
      </c>
      <c r="C24" s="25" t="s">
        <v>13</v>
      </c>
      <c r="D24" s="26"/>
      <c r="E24" s="15">
        <f>D24*B24</f>
        <v>0</v>
      </c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46" t="s">
        <v>25</v>
      </c>
      <c r="B25" s="46"/>
      <c r="C25" s="46"/>
      <c r="D25" s="46"/>
      <c r="E25" s="46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7" t="s">
        <v>26</v>
      </c>
      <c r="B26" s="27">
        <v>25</v>
      </c>
      <c r="C26" s="28">
        <v>6</v>
      </c>
      <c r="D26" s="29"/>
      <c r="E26" s="30">
        <f>IF(D26*B26&lt;=C26*B26,D26*B26,C26*B26)</f>
        <v>0</v>
      </c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46" t="s">
        <v>27</v>
      </c>
      <c r="B27" s="46"/>
      <c r="C27" s="46"/>
      <c r="D27" s="46"/>
      <c r="E27" s="46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2" t="s">
        <v>28</v>
      </c>
      <c r="B28" s="12">
        <v>100</v>
      </c>
      <c r="C28" s="13">
        <v>5</v>
      </c>
      <c r="D28" s="14"/>
      <c r="E28" s="15">
        <f>IF(D28*B28&lt;=C28*B28,D28*B28,C28*B28)</f>
        <v>0</v>
      </c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6" t="s">
        <v>29</v>
      </c>
      <c r="B29" s="16">
        <v>50</v>
      </c>
      <c r="C29" s="17">
        <v>5</v>
      </c>
      <c r="D29" s="18"/>
      <c r="E29" s="31">
        <f>IF(D29*B29&lt;=C29*B29,D29*B29,C29*B29)</f>
        <v>0</v>
      </c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4" t="s">
        <v>30</v>
      </c>
      <c r="B30" s="24">
        <v>50</v>
      </c>
      <c r="C30" s="25">
        <v>5</v>
      </c>
      <c r="D30" s="26"/>
      <c r="E30" s="32">
        <f>IF(D30*B30&lt;=C30*B30,D30*B30,C30*B30)</f>
        <v>0</v>
      </c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46" t="s">
        <v>31</v>
      </c>
      <c r="B31" s="46"/>
      <c r="C31" s="46"/>
      <c r="D31" s="46"/>
      <c r="E31" s="46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7" t="s">
        <v>32</v>
      </c>
      <c r="B32" s="27">
        <v>80</v>
      </c>
      <c r="C32" s="28">
        <v>3</v>
      </c>
      <c r="D32" s="29"/>
      <c r="E32" s="30">
        <f>IF(D32*B32&lt;=C32*B32,D32*B32,C32*B32)</f>
        <v>0</v>
      </c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6" t="s">
        <v>33</v>
      </c>
      <c r="B33" s="46"/>
      <c r="C33" s="46"/>
      <c r="D33" s="46"/>
      <c r="E33" s="46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2" t="s">
        <v>34</v>
      </c>
      <c r="B34" s="12">
        <v>30</v>
      </c>
      <c r="C34" s="13">
        <v>4</v>
      </c>
      <c r="D34" s="14"/>
      <c r="E34" s="15">
        <f>IF(D34*B34&lt;=C34*B34,D34*B34,C34*B34)</f>
        <v>0</v>
      </c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6" t="s">
        <v>35</v>
      </c>
      <c r="B35" s="16">
        <v>20</v>
      </c>
      <c r="C35" s="17">
        <v>4</v>
      </c>
      <c r="D35" s="18"/>
      <c r="E35" s="31">
        <f>IF(D35*B35&lt;=C35*B35,D35*B35,C35*B35)</f>
        <v>0</v>
      </c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0" t="s">
        <v>36</v>
      </c>
      <c r="B36" s="20">
        <v>30</v>
      </c>
      <c r="C36" s="21">
        <v>4</v>
      </c>
      <c r="D36" s="22"/>
      <c r="E36" s="33">
        <f>IF(D36*B36&lt;=C36*B36,D36*B36,C36*B36)</f>
        <v>0</v>
      </c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6" t="s">
        <v>37</v>
      </c>
      <c r="B37" s="16">
        <v>30</v>
      </c>
      <c r="C37" s="17">
        <v>4</v>
      </c>
      <c r="D37" s="18"/>
      <c r="E37" s="31">
        <f>IF(D37*B37&lt;=C37*B37,D37*B37,C37*B37)</f>
        <v>0</v>
      </c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4" t="s">
        <v>38</v>
      </c>
      <c r="B38" s="24">
        <v>15</v>
      </c>
      <c r="C38" s="25">
        <v>4</v>
      </c>
      <c r="D38" s="26"/>
      <c r="E38" s="32">
        <f>IF(D38*B38&lt;=C38*B38,D38*B38,C38*B38)</f>
        <v>0</v>
      </c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46" t="s">
        <v>39</v>
      </c>
      <c r="B39" s="46"/>
      <c r="C39" s="46"/>
      <c r="D39" s="46"/>
      <c r="E39" s="46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2" t="s">
        <v>40</v>
      </c>
      <c r="B40" s="12">
        <v>150</v>
      </c>
      <c r="C40" s="13" t="s">
        <v>13</v>
      </c>
      <c r="D40" s="14"/>
      <c r="E40" s="15">
        <f>D40*B40</f>
        <v>0</v>
      </c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6" t="s">
        <v>41</v>
      </c>
      <c r="B41" s="16">
        <v>100</v>
      </c>
      <c r="C41" s="17">
        <v>5</v>
      </c>
      <c r="D41" s="18"/>
      <c r="E41" s="31">
        <f>IF(D41*B41&lt;=C41*B41,D41*B41,C41*B41)</f>
        <v>0</v>
      </c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0" t="s">
        <v>42</v>
      </c>
      <c r="B42" s="20">
        <v>75</v>
      </c>
      <c r="C42" s="21">
        <v>5</v>
      </c>
      <c r="D42" s="22"/>
      <c r="E42" s="33">
        <f>IF(D42*B42&lt;=C42*B42,D42*B42,C42*B42)</f>
        <v>0</v>
      </c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6" t="s">
        <v>43</v>
      </c>
      <c r="B43" s="16">
        <v>150</v>
      </c>
      <c r="C43" s="17" t="s">
        <v>13</v>
      </c>
      <c r="D43" s="18"/>
      <c r="E43" s="31">
        <f>D43*B43</f>
        <v>0</v>
      </c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0" t="s">
        <v>44</v>
      </c>
      <c r="B44" s="20">
        <v>100</v>
      </c>
      <c r="C44" s="21" t="s">
        <v>13</v>
      </c>
      <c r="D44" s="22"/>
      <c r="E44" s="33">
        <f>D44*B44</f>
        <v>0</v>
      </c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6" t="s">
        <v>45</v>
      </c>
      <c r="B45" s="16">
        <v>40</v>
      </c>
      <c r="C45" s="17">
        <v>3</v>
      </c>
      <c r="D45" s="18"/>
      <c r="E45" s="31">
        <f>IF(D45*B45&lt;=C45*B45,D45*B45,C45*B45)</f>
        <v>0</v>
      </c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0" t="s">
        <v>46</v>
      </c>
      <c r="B46" s="20">
        <v>100</v>
      </c>
      <c r="C46" s="21" t="s">
        <v>13</v>
      </c>
      <c r="D46" s="22"/>
      <c r="E46" s="33">
        <f>D46*B46</f>
        <v>0</v>
      </c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6" t="s">
        <v>47</v>
      </c>
      <c r="B47" s="16">
        <v>15</v>
      </c>
      <c r="C47" s="17">
        <v>3</v>
      </c>
      <c r="D47" s="18"/>
      <c r="E47" s="31">
        <f>IF(D47*B47&lt;=C47*B47,D47*B47,C47*B47)</f>
        <v>0</v>
      </c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47" t="s">
        <v>48</v>
      </c>
      <c r="B48" s="47"/>
      <c r="C48" s="47"/>
      <c r="D48" s="47"/>
      <c r="E48" s="34">
        <f>SUM(E40:E47,E34:E38,E32,E28:E30,E26,E22:E24,E18:E20,E10:E16)</f>
        <v>0</v>
      </c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46" t="s">
        <v>49</v>
      </c>
      <c r="B49" s="46"/>
      <c r="C49" s="46"/>
      <c r="D49" s="46"/>
      <c r="E49" s="46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46" t="s">
        <v>50</v>
      </c>
      <c r="B50" s="46"/>
      <c r="C50" s="46"/>
      <c r="D50" s="46"/>
      <c r="E50" s="46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2" t="s">
        <v>51</v>
      </c>
      <c r="B51" s="12">
        <v>30</v>
      </c>
      <c r="C51" s="13">
        <v>3</v>
      </c>
      <c r="D51" s="14"/>
      <c r="E51" s="15">
        <f aca="true" t="shared" si="1" ref="E51:E56">IF(D51*B51&lt;=C51*B51,D51*B51,C51*B51)</f>
        <v>0</v>
      </c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6" t="s">
        <v>52</v>
      </c>
      <c r="B52" s="16">
        <v>60</v>
      </c>
      <c r="C52" s="17">
        <v>8</v>
      </c>
      <c r="D52" s="18"/>
      <c r="E52" s="31">
        <f t="shared" si="1"/>
        <v>0</v>
      </c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0" t="s">
        <v>53</v>
      </c>
      <c r="B53" s="20">
        <v>30</v>
      </c>
      <c r="C53" s="21">
        <v>8</v>
      </c>
      <c r="D53" s="22"/>
      <c r="E53" s="33">
        <f t="shared" si="1"/>
        <v>0</v>
      </c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>
      <c r="A54" s="16" t="s">
        <v>54</v>
      </c>
      <c r="B54" s="16">
        <v>15</v>
      </c>
      <c r="C54" s="17">
        <v>8</v>
      </c>
      <c r="D54" s="18"/>
      <c r="E54" s="31">
        <f t="shared" si="1"/>
        <v>0</v>
      </c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0" t="s">
        <v>55</v>
      </c>
      <c r="B55" s="20">
        <v>15</v>
      </c>
      <c r="C55" s="21">
        <v>8</v>
      </c>
      <c r="D55" s="22"/>
      <c r="E55" s="33">
        <f t="shared" si="1"/>
        <v>0</v>
      </c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35" t="s">
        <v>56</v>
      </c>
      <c r="B56" s="35">
        <v>20</v>
      </c>
      <c r="C56" s="36">
        <v>8</v>
      </c>
      <c r="D56" s="37"/>
      <c r="E56" s="38">
        <f t="shared" si="1"/>
        <v>0</v>
      </c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46" t="s">
        <v>57</v>
      </c>
      <c r="B57" s="46"/>
      <c r="C57" s="46"/>
      <c r="D57" s="46"/>
      <c r="E57" s="46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2" t="s">
        <v>58</v>
      </c>
      <c r="B58" s="12">
        <v>15</v>
      </c>
      <c r="C58" s="13">
        <v>8</v>
      </c>
      <c r="D58" s="14"/>
      <c r="E58" s="15">
        <f aca="true" t="shared" si="2" ref="E58:E63">IF(D58*B58&lt;=C58*B58,D58*B58,C58*B58)</f>
        <v>0</v>
      </c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6" t="s">
        <v>59</v>
      </c>
      <c r="B59" s="16">
        <v>30</v>
      </c>
      <c r="C59" s="17">
        <v>8</v>
      </c>
      <c r="D59" s="18"/>
      <c r="E59" s="31">
        <f t="shared" si="2"/>
        <v>0</v>
      </c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0" t="s">
        <v>60</v>
      </c>
      <c r="B60" s="20">
        <v>15</v>
      </c>
      <c r="C60" s="21">
        <v>8</v>
      </c>
      <c r="D60" s="22"/>
      <c r="E60" s="33">
        <f t="shared" si="2"/>
        <v>0</v>
      </c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16" t="s">
        <v>61</v>
      </c>
      <c r="B61" s="16">
        <v>5</v>
      </c>
      <c r="C61" s="17">
        <v>8</v>
      </c>
      <c r="D61" s="18"/>
      <c r="E61" s="31">
        <f t="shared" si="2"/>
        <v>0</v>
      </c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0" t="s">
        <v>62</v>
      </c>
      <c r="B62" s="20">
        <v>5</v>
      </c>
      <c r="C62" s="21">
        <v>8</v>
      </c>
      <c r="D62" s="22"/>
      <c r="E62" s="33">
        <f t="shared" si="2"/>
        <v>0</v>
      </c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35" t="s">
        <v>63</v>
      </c>
      <c r="B63" s="35">
        <v>10</v>
      </c>
      <c r="C63" s="36">
        <v>8</v>
      </c>
      <c r="D63" s="37"/>
      <c r="E63" s="38">
        <f t="shared" si="2"/>
        <v>0</v>
      </c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6" t="s">
        <v>64</v>
      </c>
      <c r="B64" s="46"/>
      <c r="C64" s="46"/>
      <c r="D64" s="46"/>
      <c r="E64" s="46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2" t="s">
        <v>65</v>
      </c>
      <c r="B65" s="12">
        <v>30</v>
      </c>
      <c r="C65" s="13">
        <v>4</v>
      </c>
      <c r="D65" s="14"/>
      <c r="E65" s="15">
        <f>IF(D65*B65&lt;=C65*B65,D65*B65,C65*B65)</f>
        <v>0</v>
      </c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6" t="s">
        <v>66</v>
      </c>
      <c r="B66" s="16">
        <v>15</v>
      </c>
      <c r="C66" s="17">
        <v>4</v>
      </c>
      <c r="D66" s="18"/>
      <c r="E66" s="31">
        <f>IF(D66*B66&lt;=C66*B66,D66*B66,C66*B66)</f>
        <v>0</v>
      </c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46" t="s">
        <v>67</v>
      </c>
      <c r="B67" s="46"/>
      <c r="C67" s="46"/>
      <c r="D67" s="46"/>
      <c r="E67" s="46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2" t="s">
        <v>68</v>
      </c>
      <c r="B68" s="12">
        <v>30</v>
      </c>
      <c r="C68" s="13">
        <v>4</v>
      </c>
      <c r="D68" s="14"/>
      <c r="E68" s="15">
        <f>IF(D68*B68&lt;=C68*B68,D68*B68,C68*B68)</f>
        <v>0</v>
      </c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6" t="s">
        <v>69</v>
      </c>
      <c r="B69" s="16">
        <v>15</v>
      </c>
      <c r="C69" s="17">
        <v>4</v>
      </c>
      <c r="D69" s="18"/>
      <c r="E69" s="31">
        <f>IF(D69*B69&lt;=C69*B69,D69*B69,C69*B69)</f>
        <v>0</v>
      </c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47" t="s">
        <v>70</v>
      </c>
      <c r="B70" s="47"/>
      <c r="C70" s="47"/>
      <c r="D70" s="47"/>
      <c r="E70" s="34">
        <f>SUM(E58:E63,E51:E56,E65:E66,E68:E69)</f>
        <v>0</v>
      </c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6" t="s">
        <v>71</v>
      </c>
      <c r="B71" s="46"/>
      <c r="C71" s="46"/>
      <c r="D71" s="46"/>
      <c r="E71" s="46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2" t="s">
        <v>72</v>
      </c>
      <c r="B72" s="12">
        <v>150</v>
      </c>
      <c r="C72" s="13">
        <v>1</v>
      </c>
      <c r="D72" s="14"/>
      <c r="E72" s="15">
        <f>IF(D72*B72&lt;=C72*B72,D72*B72,C72*B72)</f>
        <v>0</v>
      </c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>
      <c r="A73" s="16" t="s">
        <v>73</v>
      </c>
      <c r="B73" s="16">
        <v>150</v>
      </c>
      <c r="C73" s="17">
        <v>1</v>
      </c>
      <c r="D73" s="18"/>
      <c r="E73" s="31">
        <f>IF(D73*B73&lt;=C73*B73,D73*B73,C73*B73)</f>
        <v>0</v>
      </c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>
      <c r="A74" s="20" t="s">
        <v>74</v>
      </c>
      <c r="B74" s="20">
        <v>50</v>
      </c>
      <c r="C74" s="21">
        <v>1</v>
      </c>
      <c r="D74" s="22"/>
      <c r="E74" s="33">
        <f>IF(D74*B74&lt;=C74*B74,D74*B74,C74*B74)</f>
        <v>0</v>
      </c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47" t="s">
        <v>75</v>
      </c>
      <c r="B75" s="47"/>
      <c r="C75" s="47"/>
      <c r="D75" s="47"/>
      <c r="E75" s="34">
        <f>SUM(E72:E74)</f>
        <v>0</v>
      </c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46" t="s">
        <v>76</v>
      </c>
      <c r="B76" s="46"/>
      <c r="C76" s="46"/>
      <c r="D76" s="46"/>
      <c r="E76" s="46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46" t="s">
        <v>77</v>
      </c>
      <c r="B77" s="46"/>
      <c r="C77" s="46"/>
      <c r="D77" s="46"/>
      <c r="E77" s="46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2" t="s">
        <v>78</v>
      </c>
      <c r="B78" s="12">
        <v>100</v>
      </c>
      <c r="C78" s="13">
        <v>1</v>
      </c>
      <c r="D78" s="14"/>
      <c r="E78" s="15">
        <f>IF(D78*B78&lt;=C78*B78,D78*B78,C78*B78)</f>
        <v>0</v>
      </c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6" t="s">
        <v>79</v>
      </c>
      <c r="B79" s="16">
        <v>50</v>
      </c>
      <c r="C79" s="17">
        <v>1</v>
      </c>
      <c r="D79" s="18"/>
      <c r="E79" s="31">
        <f>IF(D79*B79&lt;=C79*B79,D79*B79,C79*B79)</f>
        <v>0</v>
      </c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0" t="s">
        <v>80</v>
      </c>
      <c r="B80" s="20">
        <v>200</v>
      </c>
      <c r="C80" s="21">
        <v>1</v>
      </c>
      <c r="D80" s="22"/>
      <c r="E80" s="33">
        <f>IF(D80*B80&lt;=C80*B80,D80*B80,C80*B80)</f>
        <v>0</v>
      </c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6" t="s">
        <v>81</v>
      </c>
      <c r="B81" s="16">
        <v>50</v>
      </c>
      <c r="C81" s="17">
        <v>1</v>
      </c>
      <c r="D81" s="18"/>
      <c r="E81" s="31">
        <f>IF(D81*B81&lt;=C81*B81,D81*B81,C81*B81)</f>
        <v>0</v>
      </c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46" t="s">
        <v>82</v>
      </c>
      <c r="B82" s="46"/>
      <c r="C82" s="46"/>
      <c r="D82" s="46"/>
      <c r="E82" s="46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0" t="s">
        <v>83</v>
      </c>
      <c r="B83" s="20">
        <v>50</v>
      </c>
      <c r="C83" s="21">
        <v>1</v>
      </c>
      <c r="D83" s="22"/>
      <c r="E83" s="33">
        <f>IF(D83*B83&lt;=C83*B83,D83*B83,C83*B83)</f>
        <v>0</v>
      </c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6" t="s">
        <v>84</v>
      </c>
      <c r="B84" s="16">
        <v>20</v>
      </c>
      <c r="C84" s="17">
        <v>1</v>
      </c>
      <c r="D84" s="18"/>
      <c r="E84" s="31">
        <f>IF(D84*B84&lt;=C84*B84,D84*B84,C84*B84)</f>
        <v>0</v>
      </c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47" t="s">
        <v>85</v>
      </c>
      <c r="B85" s="47"/>
      <c r="C85" s="47"/>
      <c r="D85" s="47"/>
      <c r="E85" s="34">
        <f>SUM(E77:E81,E83:E84)</f>
        <v>0</v>
      </c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46" t="s">
        <v>86</v>
      </c>
      <c r="B86" s="46"/>
      <c r="C86" s="46"/>
      <c r="D86" s="46"/>
      <c r="E86" s="46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2" t="s">
        <v>87</v>
      </c>
      <c r="B87" s="12">
        <v>200</v>
      </c>
      <c r="C87" s="13">
        <v>1</v>
      </c>
      <c r="D87" s="14"/>
      <c r="E87" s="15">
        <f>IF(D87*B87&lt;=C87*B87,D87*B87,C87*B87)</f>
        <v>0</v>
      </c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48" t="s">
        <v>88</v>
      </c>
      <c r="B88" s="48"/>
      <c r="C88" s="48"/>
      <c r="D88" s="48"/>
      <c r="E88" s="39">
        <f>SUM(E87,E85,E75,E70,E48)</f>
        <v>0</v>
      </c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49" t="s">
        <v>89</v>
      </c>
      <c r="B89" s="49"/>
      <c r="C89" s="49"/>
      <c r="D89" s="49"/>
      <c r="E89" s="49"/>
      <c r="F89" s="4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password="9B07" sheet="1" selectLockedCells="1"/>
  <mergeCells count="30">
    <mergeCell ref="A77:E77"/>
    <mergeCell ref="A82:E82"/>
    <mergeCell ref="A85:D85"/>
    <mergeCell ref="A86:E86"/>
    <mergeCell ref="A88:D88"/>
    <mergeCell ref="A89:E89"/>
    <mergeCell ref="A64:E64"/>
    <mergeCell ref="A67:E67"/>
    <mergeCell ref="A70:D70"/>
    <mergeCell ref="A71:E71"/>
    <mergeCell ref="A75:D75"/>
    <mergeCell ref="A76:E76"/>
    <mergeCell ref="A33:E33"/>
    <mergeCell ref="A39:E39"/>
    <mergeCell ref="A48:D48"/>
    <mergeCell ref="A49:E49"/>
    <mergeCell ref="A50:E50"/>
    <mergeCell ref="A57:E57"/>
    <mergeCell ref="A9:E9"/>
    <mergeCell ref="A17:E17"/>
    <mergeCell ref="A21:E21"/>
    <mergeCell ref="A25:E25"/>
    <mergeCell ref="A27:E27"/>
    <mergeCell ref="A31:E31"/>
    <mergeCell ref="A1:D1"/>
    <mergeCell ref="A3:E3"/>
    <mergeCell ref="A4:B4"/>
    <mergeCell ref="C4:E4"/>
    <mergeCell ref="A5:B5"/>
    <mergeCell ref="A8:E8"/>
  </mergeCells>
  <printOptions/>
  <pageMargins left="0.7875" right="0.7875" top="1.025" bottom="1.025" header="0" footer="0"/>
  <pageSetup fitToHeight="0" fitToWidth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Berenice Correia Costa Pimentel</dc:creator>
  <cp:keywords/>
  <dc:description/>
  <cp:lastModifiedBy>Berenice Correia Costa Pimentel</cp:lastModifiedBy>
  <dcterms:created xsi:type="dcterms:W3CDTF">2022-04-28T17:37:00Z</dcterms:created>
  <dcterms:modified xsi:type="dcterms:W3CDTF">2022-04-28T17:37:01Z</dcterms:modified>
  <cp:category/>
  <cp:version/>
  <cp:contentType/>
  <cp:contentStatus/>
</cp:coreProperties>
</file>