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Graduação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<sst xmlns="http://schemas.openxmlformats.org/spreadsheetml/2006/main" count="38" uniqueCount="38">
  <si>
    <t xml:space="preserve">VALOR TOTAL AUTORIZADO</t>
  </si>
  <si>
    <t xml:space="preserve">Unidade</t>
  </si>
  <si>
    <t xml:space="preserve">Aluno Equivalente</t>
  </si>
  <si>
    <t xml:space="preserve">Ingressantes</t>
  </si>
  <si>
    <t xml:space="preserve">Tx. Sucesso</t>
  </si>
  <si>
    <t xml:space="preserve"># Cursos</t>
  </si>
  <si>
    <t xml:space="preserve">Soma CPCs</t>
  </si>
  <si>
    <t xml:space="preserve">QG</t>
  </si>
  <si>
    <t xml:space="preserve">FEEO</t>
  </si>
  <si>
    <t xml:space="preserve">FD</t>
  </si>
  <si>
    <t xml:space="preserve">%</t>
  </si>
  <si>
    <t xml:space="preserve">Valor a distribuir</t>
  </si>
  <si>
    <t xml:space="preserve">CEDU</t>
  </si>
  <si>
    <t xml:space="preserve">CTEC</t>
  </si>
  <si>
    <t xml:space="preserve">EENF</t>
  </si>
  <si>
    <t xml:space="preserve">FALE</t>
  </si>
  <si>
    <t xml:space="preserve">FAMED</t>
  </si>
  <si>
    <t xml:space="preserve">FANUT</t>
  </si>
  <si>
    <t xml:space="preserve">FAU</t>
  </si>
  <si>
    <t xml:space="preserve">FDA</t>
  </si>
  <si>
    <t xml:space="preserve">FEAC</t>
  </si>
  <si>
    <t xml:space="preserve">FOUFAL</t>
  </si>
  <si>
    <t xml:space="preserve">FSSO</t>
  </si>
  <si>
    <t xml:space="preserve">IC</t>
  </si>
  <si>
    <t xml:space="preserve">ICAT</t>
  </si>
  <si>
    <t xml:space="preserve">ICBS</t>
  </si>
  <si>
    <t xml:space="preserve">ICF</t>
  </si>
  <si>
    <t xml:space="preserve">ICHCA</t>
  </si>
  <si>
    <t xml:space="preserve">ICS</t>
  </si>
  <si>
    <t xml:space="preserve">IEFE</t>
  </si>
  <si>
    <t xml:space="preserve">IF</t>
  </si>
  <si>
    <t xml:space="preserve">IGDEMA</t>
  </si>
  <si>
    <t xml:space="preserve">IM</t>
  </si>
  <si>
    <t xml:space="preserve">IP</t>
  </si>
  <si>
    <t xml:space="preserve">IQB</t>
  </si>
  <si>
    <t xml:space="preserve">Total</t>
  </si>
  <si>
    <t xml:space="preserve">Obs: Cursos novos, que apresentam apenas ingressantes não foram contabilizados</t>
  </si>
  <si>
    <t xml:space="preserve">Obs: Cursos que não apresenta CPC foi atribuído a média, quando houver mais de 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</si>
</sst>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2CC"/>
      </patternFill>
    </fill>
    <fill>
      <patternFill patternType="solid">
        <fgColor rgb="FFCCCCCC"/>
        <bgColor rgb="FFD9D9D9"/>
      </patternFill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7A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5"/>
  <cols>
    <col collapsed="false" hidden="false" max="1" min="1" style="0" width="11.8418367346939"/>
    <col collapsed="false" hidden="false" max="2" min="2" style="0" width="17.9336734693878"/>
    <col collapsed="false" hidden="false" max="3" min="3" style="0" width="12.7142857142857"/>
    <col collapsed="false" hidden="false" max="4" min="4" style="0" width="12.2908163265306"/>
    <col collapsed="false" hidden="false" max="5" min="5" style="0" width="9.05102040816327"/>
    <col collapsed="false" hidden="false" max="7" min="7" style="0" width="7.07142857142857"/>
    <col collapsed="false" hidden="false" max="8" min="8" style="0" width="6.37244897959184"/>
    <col collapsed="false" hidden="false" max="9" min="9" style="0" width="7.07142857142857"/>
    <col collapsed="false" hidden="false" max="10" min="10" style="0" width="5.10204081632653"/>
    <col collapsed="false" hidden="false" max="11" min="11" style="0" width="16.530612244898"/>
    <col collapsed="false" hidden="false" max="12" min="12" style="0" width="19.4948979591837"/>
    <col collapsed="false" hidden="false" max="1025" min="13" style="0" width="11.5204081632653"/>
  </cols>
  <sheetData>
    <row r="1" s="3" customFormat="tru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n">
        <v>120274</v>
      </c>
    </row>
    <row r="2" customFormat="false" ht="14.25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Format="false" ht="14.25" hidden="false" customHeight="true" outlineLevel="0" collapsed="false">
      <c r="A3" s="5" t="s">
        <v>12</v>
      </c>
      <c r="B3" s="6" t="n">
        <v>758.2</v>
      </c>
      <c r="C3" s="7" t="n">
        <v>238</v>
      </c>
      <c r="D3" s="6" t="n">
        <f aca="false">B3/C3</f>
        <v>3.18571428571429</v>
      </c>
      <c r="E3" s="8" t="n">
        <v>1</v>
      </c>
      <c r="F3" s="9" t="n">
        <v>3</v>
      </c>
      <c r="G3" s="6" t="n">
        <f aca="false">(B3/C3)*(F3/E3)</f>
        <v>9.55714285714286</v>
      </c>
      <c r="H3" s="10" t="n">
        <v>0.62</v>
      </c>
      <c r="I3" s="6" t="n">
        <f aca="false">G3*H3</f>
        <v>5.92542857142857</v>
      </c>
      <c r="J3" s="6" t="n">
        <f aca="false">B3/$B$26</f>
        <v>0.0428794494780889</v>
      </c>
      <c r="K3" s="11" t="n">
        <f aca="false">L1*$J$3</f>
        <v>5157.282907</v>
      </c>
    </row>
    <row r="4" customFormat="false" ht="14.25" hidden="false" customHeight="true" outlineLevel="0" collapsed="false">
      <c r="A4" s="5" t="s">
        <v>13</v>
      </c>
      <c r="B4" s="6" t="n">
        <v>2296.44</v>
      </c>
      <c r="C4" s="7" t="n">
        <v>239</v>
      </c>
      <c r="D4" s="6" t="n">
        <f aca="false">B4/C4</f>
        <v>9.60853556485356</v>
      </c>
      <c r="E4" s="8" t="n">
        <v>4</v>
      </c>
      <c r="F4" s="9" t="n">
        <f aca="false">(4+4+4+3)/4</f>
        <v>3.75</v>
      </c>
      <c r="G4" s="6" t="n">
        <f aca="false">(B4/C4)*(F4/E4)</f>
        <v>9.00800209205021</v>
      </c>
      <c r="H4" s="10" t="n">
        <v>0.49</v>
      </c>
      <c r="I4" s="6" t="n">
        <f aca="false">G4*H4</f>
        <v>4.4139210251046</v>
      </c>
      <c r="J4" s="6" t="n">
        <f aca="false">B4/$B$26</f>
        <v>0.129873493747642</v>
      </c>
      <c r="K4" s="11" t="n">
        <f aca="false">$L$1*J4</f>
        <v>15620.4045870039</v>
      </c>
      <c r="L4" s="12"/>
    </row>
    <row r="5" customFormat="false" ht="14.25" hidden="false" customHeight="true" outlineLevel="0" collapsed="false">
      <c r="A5" s="5" t="s">
        <v>14</v>
      </c>
      <c r="B5" s="6" t="n">
        <v>430.74</v>
      </c>
      <c r="C5" s="7" t="n">
        <v>60</v>
      </c>
      <c r="D5" s="6" t="n">
        <f aca="false">B5/C5</f>
        <v>7.179</v>
      </c>
      <c r="E5" s="13" t="n">
        <v>1</v>
      </c>
      <c r="F5" s="9" t="n">
        <v>5</v>
      </c>
      <c r="G5" s="6" t="n">
        <f aca="false">(B5/C5)*(F5/E5)</f>
        <v>35.895</v>
      </c>
      <c r="H5" s="10" t="n">
        <v>0.21</v>
      </c>
      <c r="I5" s="6" t="n">
        <f aca="false">G5*H5</f>
        <v>7.53795</v>
      </c>
      <c r="J5" s="6" t="n">
        <f aca="false">B5/$B$26</f>
        <v>0.0243601873756159</v>
      </c>
      <c r="K5" s="11" t="n">
        <f aca="false">$L$1*J5</f>
        <v>2929.89717641483</v>
      </c>
      <c r="L5" s="12"/>
    </row>
    <row r="6" customFormat="false" ht="14.25" hidden="false" customHeight="true" outlineLevel="0" collapsed="false">
      <c r="A6" s="14" t="s">
        <v>15</v>
      </c>
      <c r="B6" s="6" t="n">
        <v>548.84</v>
      </c>
      <c r="C6" s="7" t="n">
        <v>189</v>
      </c>
      <c r="D6" s="6" t="n">
        <f aca="false">B6/C6</f>
        <v>2.90391534391534</v>
      </c>
      <c r="E6" s="13" t="n">
        <v>5</v>
      </c>
      <c r="F6" s="9" t="n">
        <f aca="false">14/4</f>
        <v>3.5</v>
      </c>
      <c r="G6" s="6" t="n">
        <f aca="false">(B6/C6)*(F6/E6)</f>
        <v>2.03274074074074</v>
      </c>
      <c r="H6" s="10" t="n">
        <v>0.17</v>
      </c>
      <c r="I6" s="6" t="n">
        <f aca="false">G6*H6</f>
        <v>0.345565925925926</v>
      </c>
      <c r="J6" s="6" t="n">
        <f aca="false">B6/$B$26</f>
        <v>0.0310392469685496</v>
      </c>
      <c r="K6" s="11" t="n">
        <f aca="false">$L$1*J6</f>
        <v>3733.21438989533</v>
      </c>
      <c r="L6" s="12"/>
    </row>
    <row r="7" customFormat="false" ht="14.25" hidden="false" customHeight="true" outlineLevel="0" collapsed="false">
      <c r="A7" s="5" t="s">
        <v>16</v>
      </c>
      <c r="B7" s="6" t="n">
        <v>2335.91</v>
      </c>
      <c r="C7" s="7" t="n">
        <v>82</v>
      </c>
      <c r="D7" s="6" t="n">
        <f aca="false">B7/C7</f>
        <v>28.4867073170732</v>
      </c>
      <c r="E7" s="13" t="n">
        <v>1</v>
      </c>
      <c r="F7" s="9" t="n">
        <v>4</v>
      </c>
      <c r="G7" s="6" t="n">
        <f aca="false">(B7/C7)*(F7/E7)</f>
        <v>113.946829268293</v>
      </c>
      <c r="H7" s="10" t="n">
        <v>0.07</v>
      </c>
      <c r="I7" s="6" t="n">
        <f aca="false">G7*H7</f>
        <v>7.97627804878049</v>
      </c>
      <c r="J7" s="6" t="n">
        <f aca="false">B7/$B$26</f>
        <v>0.132105690886788</v>
      </c>
      <c r="K7" s="11" t="n">
        <f aca="false">$L$1*J7</f>
        <v>15888.8798657175</v>
      </c>
      <c r="L7" s="12"/>
    </row>
    <row r="8" customFormat="false" ht="14.25" hidden="false" customHeight="true" outlineLevel="0" collapsed="false">
      <c r="A8" s="5" t="s">
        <v>17</v>
      </c>
      <c r="B8" s="6" t="n">
        <v>615.12</v>
      </c>
      <c r="C8" s="7" t="n">
        <v>60</v>
      </c>
      <c r="D8" s="6" t="n">
        <f aca="false">B8/C8</f>
        <v>10.252</v>
      </c>
      <c r="E8" s="13" t="n">
        <v>1</v>
      </c>
      <c r="F8" s="9" t="n">
        <v>4</v>
      </c>
      <c r="G8" s="6" t="n">
        <f aca="false">(B8/C8)*(F8/E8)</f>
        <v>41.008</v>
      </c>
      <c r="H8" s="10" t="n">
        <v>0.26</v>
      </c>
      <c r="I8" s="6" t="n">
        <f aca="false">G8*H8</f>
        <v>10.66208</v>
      </c>
      <c r="J8" s="6" t="n">
        <f aca="false">B8/$B$26</f>
        <v>0.0347876641558455</v>
      </c>
      <c r="K8" s="11" t="n">
        <f aca="false">$L$1*J8</f>
        <v>4184.05151868016</v>
      </c>
      <c r="L8" s="12"/>
    </row>
    <row r="9" customFormat="false" ht="14.25" hidden="false" customHeight="true" outlineLevel="0" collapsed="false">
      <c r="A9" s="5" t="s">
        <v>18</v>
      </c>
      <c r="B9" s="6" t="n">
        <v>807.95</v>
      </c>
      <c r="C9" s="7" t="n">
        <v>130</v>
      </c>
      <c r="D9" s="6" t="n">
        <f aca="false">B9/C9</f>
        <v>6.215</v>
      </c>
      <c r="E9" s="13" t="n">
        <v>2</v>
      </c>
      <c r="F9" s="9" t="n">
        <v>7.5</v>
      </c>
      <c r="G9" s="6" t="n">
        <f aca="false">(B9/C9)*(F9/E9)</f>
        <v>23.30625</v>
      </c>
      <c r="H9" s="10" t="n">
        <v>0.19</v>
      </c>
      <c r="I9" s="6" t="n">
        <f aca="false">G9*H9</f>
        <v>4.4281875</v>
      </c>
      <c r="J9" s="6" t="n">
        <f aca="false">B9/$B$26</f>
        <v>0.0456930245394644</v>
      </c>
      <c r="K9" s="11" t="n">
        <f aca="false">$L$1*J9</f>
        <v>5495.68283345954</v>
      </c>
      <c r="L9" s="12"/>
    </row>
    <row r="10" customFormat="false" ht="14.25" hidden="false" customHeight="true" outlineLevel="0" collapsed="false">
      <c r="A10" s="5" t="s">
        <v>19</v>
      </c>
      <c r="B10" s="6" t="n">
        <v>638.7</v>
      </c>
      <c r="C10" s="7" t="n">
        <v>156</v>
      </c>
      <c r="D10" s="6" t="n">
        <f aca="false">B10/C10</f>
        <v>4.09423076923077</v>
      </c>
      <c r="E10" s="13" t="n">
        <v>1</v>
      </c>
      <c r="F10" s="9" t="n">
        <v>3</v>
      </c>
      <c r="G10" s="6" t="n">
        <f aca="false">(B10/C10)*(F10/E10)</f>
        <v>12.2826923076923</v>
      </c>
      <c r="H10" s="10" t="n">
        <v>0.66</v>
      </c>
      <c r="I10" s="6" t="n">
        <f aca="false">G10*H10</f>
        <v>8.10657692307692</v>
      </c>
      <c r="J10" s="6" t="n">
        <f aca="false">B10/$B$26</f>
        <v>0.0361212139035286</v>
      </c>
      <c r="K10" s="11" t="n">
        <f aca="false">$L$1*J10</f>
        <v>4344.442881033</v>
      </c>
      <c r="L10" s="12"/>
    </row>
    <row r="11" customFormat="false" ht="14.25" hidden="false" customHeight="true" outlineLevel="0" collapsed="false">
      <c r="A11" s="5" t="s">
        <v>20</v>
      </c>
      <c r="B11" s="6" t="n">
        <v>1094.47</v>
      </c>
      <c r="C11" s="7" t="n">
        <v>354</v>
      </c>
      <c r="D11" s="6" t="n">
        <f aca="false">B11/C11</f>
        <v>3.09172316384181</v>
      </c>
      <c r="E11" s="13" t="n">
        <v>3</v>
      </c>
      <c r="F11" s="9" t="n">
        <v>10</v>
      </c>
      <c r="G11" s="6" t="n">
        <f aca="false">(B11/C11)*(F11/E11)</f>
        <v>10.3057438794727</v>
      </c>
      <c r="H11" s="10" t="n">
        <v>0.55</v>
      </c>
      <c r="I11" s="6" t="n">
        <f aca="false">G11*H11</f>
        <v>5.66815913370998</v>
      </c>
      <c r="J11" s="6" t="n">
        <f aca="false">B11/$B$26</f>
        <v>0.0618969547220838</v>
      </c>
      <c r="K11" s="11" t="n">
        <f aca="false">$L$1*J11</f>
        <v>7444.59433224391</v>
      </c>
      <c r="L11" s="12"/>
    </row>
    <row r="12" customFormat="false" ht="14.25" hidden="false" customHeight="true" outlineLevel="0" collapsed="false">
      <c r="A12" s="5" t="s">
        <v>21</v>
      </c>
      <c r="B12" s="6" t="n">
        <v>1309.39</v>
      </c>
      <c r="C12" s="7" t="n">
        <v>60</v>
      </c>
      <c r="D12" s="6" t="n">
        <f aca="false">B12/C12</f>
        <v>21.8231666666667</v>
      </c>
      <c r="E12" s="13" t="n">
        <v>1</v>
      </c>
      <c r="F12" s="9" t="n">
        <v>4</v>
      </c>
      <c r="G12" s="6" t="n">
        <f aca="false">(B12/C12)*(F12/E12)</f>
        <v>87.2926666666667</v>
      </c>
      <c r="H12" s="10" t="n">
        <v>4.98</v>
      </c>
      <c r="I12" s="6" t="n">
        <f aca="false">G12*H12</f>
        <v>434.71748</v>
      </c>
      <c r="J12" s="6" t="n">
        <f aca="false">B12/$B$26</f>
        <v>0.0740515989872261</v>
      </c>
      <c r="K12" s="11" t="n">
        <f aca="false">$L$1*J12</f>
        <v>8906.48201658963</v>
      </c>
      <c r="L12" s="12"/>
    </row>
    <row r="13" customFormat="false" ht="14.25" hidden="false" customHeight="true" outlineLevel="0" collapsed="false">
      <c r="A13" s="5" t="s">
        <v>22</v>
      </c>
      <c r="B13" s="6" t="n">
        <v>377</v>
      </c>
      <c r="C13" s="7" t="n">
        <v>139</v>
      </c>
      <c r="D13" s="6" t="n">
        <f aca="false">B13/C13</f>
        <v>2.71223021582734</v>
      </c>
      <c r="E13" s="13" t="n">
        <v>1</v>
      </c>
      <c r="F13" s="9" t="n">
        <v>4</v>
      </c>
      <c r="G13" s="6" t="n">
        <f aca="false">(B13/C13)*(F13/E13)</f>
        <v>10.8489208633094</v>
      </c>
      <c r="H13" s="10" t="n">
        <v>0.5</v>
      </c>
      <c r="I13" s="6" t="n">
        <f aca="false">G13*H13</f>
        <v>5.42446043165468</v>
      </c>
      <c r="J13" s="6" t="n">
        <f aca="false">B13/$B$26</f>
        <v>0.0213209607666045</v>
      </c>
      <c r="K13" s="11" t="n">
        <f aca="false">$L$1*J13</f>
        <v>2564.35723524259</v>
      </c>
      <c r="L13" s="12"/>
    </row>
    <row r="14" customFormat="false" ht="14.25" hidden="false" customHeight="true" outlineLevel="0" collapsed="false">
      <c r="A14" s="5" t="s">
        <v>23</v>
      </c>
      <c r="B14" s="6" t="n">
        <v>541</v>
      </c>
      <c r="C14" s="7" t="n">
        <v>143</v>
      </c>
      <c r="D14" s="6" t="n">
        <f aca="false">B14/C14</f>
        <v>3.78321678321678</v>
      </c>
      <c r="E14" s="13" t="n">
        <v>2</v>
      </c>
      <c r="F14" s="9" t="n">
        <v>8</v>
      </c>
      <c r="G14" s="6" t="n">
        <f aca="false">(B14/C14)*(F14/E14)</f>
        <v>15.1328671328671</v>
      </c>
      <c r="H14" s="10" t="n">
        <v>0.54</v>
      </c>
      <c r="I14" s="6" t="n">
        <f aca="false">G14*H14</f>
        <v>8.17174825174825</v>
      </c>
      <c r="J14" s="6" t="n">
        <f aca="false">B14/$B$26</f>
        <v>0.0305958614714404</v>
      </c>
      <c r="K14" s="11" t="n">
        <f aca="false">$L$1*J14</f>
        <v>3679.88664261602</v>
      </c>
      <c r="L14" s="12"/>
    </row>
    <row r="15" customFormat="false" ht="14.25" hidden="false" customHeight="true" outlineLevel="0" collapsed="false">
      <c r="A15" s="5" t="s">
        <v>24</v>
      </c>
      <c r="B15" s="6" t="n">
        <v>230.55</v>
      </c>
      <c r="C15" s="7" t="n">
        <v>61</v>
      </c>
      <c r="D15" s="6" t="n">
        <f aca="false">B15/C15</f>
        <v>3.77950819672131</v>
      </c>
      <c r="E15" s="13" t="n">
        <v>1</v>
      </c>
      <c r="F15" s="9" t="n">
        <v>4</v>
      </c>
      <c r="G15" s="6" t="n">
        <f aca="false">(B15/C15)*(F15/E15)</f>
        <v>15.1180327868852</v>
      </c>
      <c r="H15" s="10" t="n">
        <v>0.41</v>
      </c>
      <c r="I15" s="6" t="n">
        <f aca="false">G15*H15</f>
        <v>6.19839344262295</v>
      </c>
      <c r="J15" s="6" t="n">
        <f aca="false">B15/$B$26</f>
        <v>0.0130385875457312</v>
      </c>
      <c r="K15" s="11" t="n">
        <f aca="false">$L$1*J15</f>
        <v>1568.20307847527</v>
      </c>
      <c r="L15" s="12"/>
    </row>
    <row r="16" customFormat="false" ht="14.25" hidden="false" customHeight="true" outlineLevel="0" collapsed="false">
      <c r="A16" s="5" t="s">
        <v>25</v>
      </c>
      <c r="B16" s="6" t="n">
        <v>671.88</v>
      </c>
      <c r="C16" s="7" t="n">
        <v>134</v>
      </c>
      <c r="D16" s="6" t="n">
        <f aca="false">B16/C16</f>
        <v>5.01402985074627</v>
      </c>
      <c r="E16" s="13" t="n">
        <v>3</v>
      </c>
      <c r="F16" s="9" t="n">
        <v>3</v>
      </c>
      <c r="G16" s="6" t="n">
        <f aca="false">(B16/C16)*(F16/E16)</f>
        <v>5.01402985074627</v>
      </c>
      <c r="H16" s="10" t="n">
        <v>0.33</v>
      </c>
      <c r="I16" s="6" t="n">
        <f aca="false">G16*H16</f>
        <v>1.65462985074627</v>
      </c>
      <c r="J16" s="6" t="n">
        <f aca="false">B16/$B$26</f>
        <v>0.0379976846680801</v>
      </c>
      <c r="K16" s="11" t="n">
        <f aca="false">$L$1*J16</f>
        <v>4570.13352576867</v>
      </c>
      <c r="L16" s="12"/>
    </row>
    <row r="17" customFormat="false" ht="14.25" hidden="false" customHeight="true" outlineLevel="0" collapsed="false">
      <c r="A17" s="5" t="s">
        <v>26</v>
      </c>
      <c r="B17" s="6" t="n">
        <v>569.32</v>
      </c>
      <c r="C17" s="7" t="n">
        <v>58</v>
      </c>
      <c r="D17" s="6" t="n">
        <f aca="false">B17/C17</f>
        <v>9.81586206896552</v>
      </c>
      <c r="E17" s="13" t="n">
        <v>1</v>
      </c>
      <c r="F17" s="9" t="n">
        <v>4</v>
      </c>
      <c r="G17" s="6" t="n">
        <f aca="false">(B17/C17)*(F17/E17)</f>
        <v>39.2634482758621</v>
      </c>
      <c r="H17" s="10" t="n">
        <v>0.17</v>
      </c>
      <c r="I17" s="6" t="n">
        <f aca="false">G17*H17</f>
        <v>6.67478620689655</v>
      </c>
      <c r="J17" s="6" t="n">
        <f aca="false">B17/$B$26</f>
        <v>0.0321974784712023</v>
      </c>
      <c r="K17" s="11" t="n">
        <f aca="false">$L$1*J17</f>
        <v>3872.51952564538</v>
      </c>
      <c r="L17" s="12"/>
    </row>
    <row r="18" customFormat="false" ht="14.25" hidden="false" customHeight="true" outlineLevel="0" collapsed="false">
      <c r="A18" s="14" t="s">
        <v>27</v>
      </c>
      <c r="B18" s="6" t="n">
        <v>1656.63</v>
      </c>
      <c r="C18" s="7" t="n">
        <v>487</v>
      </c>
      <c r="D18" s="6" t="n">
        <f aca="false">B18/C18</f>
        <v>3.40170431211499</v>
      </c>
      <c r="E18" s="13" t="n">
        <v>20</v>
      </c>
      <c r="F18" s="9" t="n">
        <f aca="false">21/8</f>
        <v>2.625</v>
      </c>
      <c r="G18" s="6" t="n">
        <f aca="false">(B18/C18)*(F18/E18)</f>
        <v>0.446473690965092</v>
      </c>
      <c r="H18" s="10" t="n">
        <v>0.48</v>
      </c>
      <c r="I18" s="6" t="n">
        <f aca="false">G18*H18</f>
        <v>0.214307371663244</v>
      </c>
      <c r="J18" s="6" t="n">
        <f aca="false">B18/$B$26</f>
        <v>0.0936895046015384</v>
      </c>
      <c r="K18" s="11" t="n">
        <f aca="false">$L$1*J18</f>
        <v>11268.4114764454</v>
      </c>
      <c r="L18" s="12"/>
    </row>
    <row r="19" customFormat="false" ht="14.25" hidden="false" customHeight="true" outlineLevel="0" collapsed="false">
      <c r="A19" s="5" t="s">
        <v>28</v>
      </c>
      <c r="B19" s="6" t="n">
        <v>204.8</v>
      </c>
      <c r="C19" s="7" t="n">
        <v>96</v>
      </c>
      <c r="D19" s="6" t="n">
        <f aca="false">B19/C19</f>
        <v>2.13333333333333</v>
      </c>
      <c r="E19" s="13" t="n">
        <v>2</v>
      </c>
      <c r="F19" s="9" t="n">
        <v>6</v>
      </c>
      <c r="G19" s="6" t="n">
        <f aca="false">(B19/C19)*(F19/E19)</f>
        <v>6.4</v>
      </c>
      <c r="H19" s="10" t="n">
        <v>0.6</v>
      </c>
      <c r="I19" s="6" t="n">
        <f aca="false">G19*H19</f>
        <v>3.84</v>
      </c>
      <c r="J19" s="6" t="n">
        <f aca="false">B19/$B$26</f>
        <v>0.0115823150265268</v>
      </c>
      <c r="K19" s="11" t="n">
        <f aca="false">$L$1*J19</f>
        <v>1393.05135750048</v>
      </c>
      <c r="L19" s="12"/>
    </row>
    <row r="20" customFormat="false" ht="14.25" hidden="false" customHeight="true" outlineLevel="0" collapsed="false">
      <c r="A20" s="5" t="s">
        <v>29</v>
      </c>
      <c r="B20" s="6" t="n">
        <v>503.47</v>
      </c>
      <c r="C20" s="7" t="n">
        <v>68</v>
      </c>
      <c r="D20" s="6" t="n">
        <f aca="false">B20/C20</f>
        <v>7.40397058823529</v>
      </c>
      <c r="E20" s="13" t="n">
        <v>1</v>
      </c>
      <c r="F20" s="9" t="n">
        <v>3</v>
      </c>
      <c r="G20" s="6" t="n">
        <f aca="false">(B20/C20)*(F20/E20)</f>
        <v>22.2119117647059</v>
      </c>
      <c r="H20" s="10" t="n">
        <v>0.08</v>
      </c>
      <c r="I20" s="6" t="n">
        <f aca="false">G20*H20</f>
        <v>1.77695294117647</v>
      </c>
      <c r="J20" s="6" t="n">
        <f aca="false">B20/$B$26</f>
        <v>0.0284733796211203</v>
      </c>
      <c r="K20" s="11" t="n">
        <f aca="false">$L$1*J20</f>
        <v>3424.60726055062</v>
      </c>
      <c r="L20" s="12"/>
    </row>
    <row r="21" customFormat="false" ht="14.25" hidden="false" customHeight="true" outlineLevel="0" collapsed="false">
      <c r="A21" s="5" t="s">
        <v>30</v>
      </c>
      <c r="B21" s="6" t="n">
        <v>256.84</v>
      </c>
      <c r="C21" s="7" t="n">
        <v>79</v>
      </c>
      <c r="D21" s="6" t="n">
        <f aca="false">B21/C21</f>
        <v>3.25113924050633</v>
      </c>
      <c r="E21" s="13" t="n">
        <v>4</v>
      </c>
      <c r="F21" s="9" t="n">
        <f aca="false">(3+4)/2</f>
        <v>3.5</v>
      </c>
      <c r="G21" s="6" t="n">
        <f aca="false">(B21/C21)*(F21/E21)</f>
        <v>2.84474683544304</v>
      </c>
      <c r="H21" s="10" t="n">
        <v>0.36</v>
      </c>
      <c r="I21" s="6" t="n">
        <f aca="false">G21*H21</f>
        <v>1.02410886075949</v>
      </c>
      <c r="J21" s="6" t="n">
        <f aca="false">B21/$B$26</f>
        <v>0.0145253993721345</v>
      </c>
      <c r="K21" s="11" t="n">
        <f aca="false">$L$1*J21</f>
        <v>1747.0278840841</v>
      </c>
      <c r="L21" s="12"/>
    </row>
    <row r="22" customFormat="false" ht="14.25" hidden="false" customHeight="true" outlineLevel="0" collapsed="false">
      <c r="A22" s="5" t="s">
        <v>31</v>
      </c>
      <c r="B22" s="6" t="n">
        <v>295.8</v>
      </c>
      <c r="C22" s="7" t="n">
        <v>153</v>
      </c>
      <c r="D22" s="6" t="n">
        <f aca="false">B22/C22</f>
        <v>1.93333333333333</v>
      </c>
      <c r="E22" s="13" t="n">
        <v>5</v>
      </c>
      <c r="F22" s="9" t="n">
        <v>3</v>
      </c>
      <c r="G22" s="6" t="n">
        <f aca="false">(B22/C22)*(F22/E22)</f>
        <v>1.16</v>
      </c>
      <c r="H22" s="10" t="n">
        <v>0.77</v>
      </c>
      <c r="I22" s="6" t="n">
        <f aca="false">G22*H22</f>
        <v>0.8932</v>
      </c>
      <c r="J22" s="6" t="n">
        <f aca="false">B22/$B$26</f>
        <v>0.0167287538322589</v>
      </c>
      <c r="K22" s="11" t="n">
        <f aca="false">$L$1*J22</f>
        <v>2012.03413842111</v>
      </c>
      <c r="L22" s="12"/>
    </row>
    <row r="23" customFormat="false" ht="14.25" hidden="false" customHeight="true" outlineLevel="0" collapsed="false">
      <c r="A23" s="5" t="s">
        <v>32</v>
      </c>
      <c r="B23" s="6" t="n">
        <v>349.26</v>
      </c>
      <c r="C23" s="7" t="n">
        <v>134</v>
      </c>
      <c r="D23" s="6" t="n">
        <f aca="false">B23/C23</f>
        <v>2.60641791044776</v>
      </c>
      <c r="E23" s="13" t="n">
        <v>2</v>
      </c>
      <c r="F23" s="9" t="n">
        <v>6</v>
      </c>
      <c r="G23" s="6" t="n">
        <f aca="false">(B23/C23)*(F23/E23)</f>
        <v>7.81925373134328</v>
      </c>
      <c r="H23" s="10" t="n">
        <v>0.44</v>
      </c>
      <c r="I23" s="6" t="n">
        <f aca="false">G23*H23</f>
        <v>3.44047164179104</v>
      </c>
      <c r="J23" s="6" t="n">
        <f aca="false">B23/$B$26</f>
        <v>0.019752145244945</v>
      </c>
      <c r="K23" s="11" t="n">
        <f aca="false">$L$1*J23</f>
        <v>2375.66951719052</v>
      </c>
      <c r="L23" s="12"/>
    </row>
    <row r="24" customFormat="false" ht="14.25" hidden="false" customHeight="true" outlineLevel="0" collapsed="false">
      <c r="A24" s="5" t="s">
        <v>33</v>
      </c>
      <c r="B24" s="6" t="n">
        <v>298.5</v>
      </c>
      <c r="C24" s="7" t="n">
        <v>79</v>
      </c>
      <c r="D24" s="6" t="n">
        <f aca="false">B24/C24</f>
        <v>3.77848101265823</v>
      </c>
      <c r="E24" s="13" t="n">
        <v>1</v>
      </c>
      <c r="F24" s="9" t="n">
        <v>3</v>
      </c>
      <c r="G24" s="6" t="n">
        <f aca="false">(B24/C24)*(F24/E24)</f>
        <v>11.3354430379747</v>
      </c>
      <c r="H24" s="10" t="n">
        <v>0.21</v>
      </c>
      <c r="I24" s="6" t="n">
        <f aca="false">G24*H24</f>
        <v>2.38044303797468</v>
      </c>
      <c r="J24" s="6" t="n">
        <f aca="false">B24/$B$26</f>
        <v>0.0168814503682531</v>
      </c>
      <c r="K24" s="11" t="n">
        <f aca="false">$L$1*J24</f>
        <v>2030.39956159128</v>
      </c>
      <c r="L24" s="12"/>
    </row>
    <row r="25" customFormat="false" ht="14.25" hidden="false" customHeight="true" outlineLevel="0" collapsed="false">
      <c r="A25" s="5" t="s">
        <v>34</v>
      </c>
      <c r="B25" s="6" t="n">
        <v>891.32</v>
      </c>
      <c r="C25" s="7" t="n">
        <v>194</v>
      </c>
      <c r="D25" s="6" t="n">
        <f aca="false">B25/C25</f>
        <v>4.59443298969072</v>
      </c>
      <c r="E25" s="13" t="n">
        <v>3</v>
      </c>
      <c r="F25" s="9" t="n">
        <v>9</v>
      </c>
      <c r="G25" s="6" t="n">
        <f aca="false">(B25/C25)*(F25/E25)</f>
        <v>13.7832989690722</v>
      </c>
      <c r="H25" s="10" t="n">
        <v>7.86</v>
      </c>
      <c r="I25" s="6" t="n">
        <f aca="false">G25*H25</f>
        <v>108.336729896907</v>
      </c>
      <c r="J25" s="6" t="n">
        <f aca="false">B25/$B$26</f>
        <v>0.0504079542453313</v>
      </c>
      <c r="K25" s="11" t="n">
        <f aca="false">$L$1*J25</f>
        <v>6062.76628890298</v>
      </c>
      <c r="L25" s="12"/>
    </row>
    <row r="26" customFormat="false" ht="14.25" hidden="false" customHeight="true" outlineLevel="0" collapsed="false">
      <c r="A26" s="15" t="s">
        <v>35</v>
      </c>
      <c r="B26" s="16" t="n">
        <f aca="false">SUM(B3:B25)</f>
        <v>17682.13</v>
      </c>
      <c r="C26" s="15" t="n">
        <f aca="false">SUM(C3:C25)</f>
        <v>3393</v>
      </c>
      <c r="D26" s="15"/>
      <c r="E26" s="15" t="n">
        <f aca="false">SUM(E3:E25)</f>
        <v>66</v>
      </c>
      <c r="F26" s="15"/>
      <c r="G26" s="15"/>
      <c r="H26" s="15" t="n">
        <f aca="false">SUM(H3:H25)</f>
        <v>20.95</v>
      </c>
      <c r="I26" s="16" t="n">
        <f aca="false">SUM(I3:I25)</f>
        <v>639.811859061967</v>
      </c>
      <c r="J26" s="15" t="n">
        <f aca="false">SUM(J3:J25)</f>
        <v>1</v>
      </c>
      <c r="K26" s="17" t="n">
        <f aca="false">SUM(K3:K25)</f>
        <v>120274.000000472</v>
      </c>
      <c r="L26" s="18"/>
    </row>
    <row r="27" customFormat="false" ht="14.25" hidden="false" customHeight="true" outlineLevel="0" collapsed="false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customFormat="false" ht="14.25" hidden="false" customHeight="true" outlineLevel="0" collapsed="false">
      <c r="A28" s="20" t="s">
        <v>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9"/>
    </row>
    <row r="29" customFormat="false" ht="14.25" hidden="false" customHeight="true" outlineLevel="0" collapsed="false">
      <c r="A29" s="20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9"/>
    </row>
    <row r="30" customFormat="false" ht="14.25" hidden="false" customHeight="true" outlineLevel="0" collapsed="false">
      <c r="A30" s="21"/>
      <c r="L30" s="19"/>
    </row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K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2020-06-26T10:59:35Z</dcterms:modified>
  <cp:revision>2</cp:revision>
  <dc:subject/>
  <dc:title/>
</cp:coreProperties>
</file>