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grários" sheetId="1" r:id="rId4"/>
  </sheets>
  <definedNames>
    <definedName hidden="1" localSheetId="0" name="_xlnm._FilterDatabase">'Agrários'!$A$1:$AT$164</definedName>
  </definedNames>
  <calcPr/>
</workbook>
</file>

<file path=xl/sharedStrings.xml><?xml version="1.0" encoding="utf-8"?>
<sst xmlns="http://schemas.openxmlformats.org/spreadsheetml/2006/main" count="1508" uniqueCount="391">
  <si>
    <t>Está no catálogo</t>
  </si>
  <si>
    <t>Observação de dificuldade de consiguir o item especificamente</t>
  </si>
  <si>
    <t>Cotador</t>
  </si>
  <si>
    <t>Cotação no SIPAC</t>
  </si>
  <si>
    <t>SIPAC</t>
  </si>
  <si>
    <t>Denominação</t>
  </si>
  <si>
    <t>Especificação</t>
  </si>
  <si>
    <t>QTD_Total</t>
  </si>
  <si>
    <t>Unidade de fornecimetno</t>
  </si>
  <si>
    <t>Natureza</t>
  </si>
  <si>
    <t>Fornecedor SIPAC</t>
  </si>
  <si>
    <t>Marca SIPAC</t>
  </si>
  <si>
    <t>Valor Cotado SIPAC</t>
  </si>
  <si>
    <t>Data da Cotação SIPAC</t>
  </si>
  <si>
    <t>AGROECOLOGIA/CECA</t>
  </si>
  <si>
    <t>AGRONOMIA/ARAPIRACA</t>
  </si>
  <si>
    <t>AGRONOMIA/CECA</t>
  </si>
  <si>
    <t>ARQUITETURA E URBANISMO/ARAPIRACA</t>
  </si>
  <si>
    <t>BIOLOGIA/PENEDO</t>
  </si>
  <si>
    <t>BIOTÉRIO/PROPEP</t>
  </si>
  <si>
    <t>CAMPUS SERTÃO</t>
  </si>
  <si>
    <t>CENTRO DE TECNOLOGIA</t>
  </si>
  <si>
    <t>ENGENHARIA DE AGRIMENSURA/CECA</t>
  </si>
  <si>
    <t>ENGENHARIA DE PESCA/PENEDO</t>
  </si>
  <si>
    <t>ENGENHARIA DE PRODUÇÃO/PENEDO</t>
  </si>
  <si>
    <t>ESPAÇO CULTURAL/PROEX</t>
  </si>
  <si>
    <t>FACULDADE DE ARQUITETURAE URBANISMO</t>
  </si>
  <si>
    <t>FACULDADE DE MEDICINA</t>
  </si>
  <si>
    <t>FACULDADE DE NUTRIÇÃO</t>
  </si>
  <si>
    <t>FACULDADE DE ODONTOLOGIA</t>
  </si>
  <si>
    <t>FÍSICA/ARAPIRACA</t>
  </si>
  <si>
    <t>GAE/ARAPIRACA</t>
  </si>
  <si>
    <t>HOSPITAL VETERINÁRIO/CECA</t>
  </si>
  <si>
    <t>INSTITUTO DE CIÊNCIAS ATMOSFÉRICAS</t>
  </si>
  <si>
    <t>INSTITUTO DE CIÊNCIAS BIOLÓGICAS</t>
  </si>
  <si>
    <t>INSTITUTO DE GEOGRAFIA, DESENVOLVIMENTO E MEIO AMBIENTE</t>
  </si>
  <si>
    <t>MHN/PROEX</t>
  </si>
  <si>
    <t>NDI/CEDU</t>
  </si>
  <si>
    <t>QUÍMICA E QUÍMICA EAD/ARAPIRACA</t>
  </si>
  <si>
    <t>RU/PROEST</t>
  </si>
  <si>
    <t>SETOR ADMINISTRATIVO/CECA</t>
  </si>
  <si>
    <t>SINFRA</t>
  </si>
  <si>
    <t>U.E. VIÇOSA/FAZENDA/CECA</t>
  </si>
  <si>
    <t>ZOOTECNIA CECA</t>
  </si>
  <si>
    <t>Não</t>
  </si>
  <si>
    <t>Sivaldo</t>
  </si>
  <si>
    <t xml:space="preserve">ÁCIDO GLIBERÉLICO GA3        </t>
  </si>
  <si>
    <t>CATMAT -381533- ÁCIDO GLIBERÉLICO, ASPECTO FÍSICO: PÓ BRANCO OU ESBRANQUIÇADO, FÓRMULA QUÍMICA: C19H22O6 (GIBERELINA A3), PESO MOLECULAR: 346,37 G,MOL, GRAU DE PUREZA: TEOR MÍNIMO DE 90%, NÚMERO DE REFERÊNCIA QUÍMICA: CAS 77-06-5, ENTREGUE EM FRASCO COM 100 G. ATENÇÃO: OBSERVAR A UNIDADE DE MEDIDA DO SIPAC E COLOCAR MÚLTIPLO DE 100 G.</t>
  </si>
  <si>
    <t>Gramas</t>
  </si>
  <si>
    <t>Consumo</t>
  </si>
  <si>
    <t>Sim</t>
  </si>
  <si>
    <t>Relatório de cotação Agrárias 2025</t>
  </si>
  <si>
    <t>Não informada</t>
  </si>
  <si>
    <t>ANCINHO COM CABO 12 DENTES (RASTELO)</t>
  </si>
  <si>
    <t>CATMAT -213882- Ancinho jardinagem, material: aço, quantidade dentes: 12 unidades, altura dentes: 44 mm, largura: 312 mm, com cabo de madeira 120 cm, similar a marca: Tramontina modelo: 77110624.</t>
  </si>
  <si>
    <t>Unidades</t>
  </si>
  <si>
    <t>ANCINHO COM CABO 16 DENTES (RASTELO)</t>
  </si>
  <si>
    <t>CATMAT -213884- Ancinho jardinagem, material: aço, quantidade dentes: 16 unidades, altura dentes: 44 mm, largura: 410 mm, com cabo de madeira 120 cm, similar a marca: Tramontina modelo: 77110664.</t>
  </si>
  <si>
    <t xml:space="preserve">ARAME FARPADO GALVANIZADO 350 KGF ROLO 500 M </t>
  </si>
  <si>
    <t>CATMAT -233561- ARAME FARPADO, MATERIAL AÇO , COMPRIMENTO: 500M, ESPAÇAMENTO ENTRE FARPAS 125 MM, DIÂMETRO: 1,60MM, CARGA RUPTURA: 350KGF, TRATAMENTO SUPERFICIAL: GALVANIZADO. ROLO DE 500 METROS</t>
  </si>
  <si>
    <t>Rolos</t>
  </si>
  <si>
    <t>ARAME OVALADO AÇO CARBONO 16X14 700 KGF GALVANIZADO ROLO 1000 M</t>
  </si>
  <si>
    <t>CATMAT -269252- ARAME OVALADO. MATERIAL: AÇO CARBONO. TRATAMENTO SUPERFICIAL: GALVANIZADO. BITOLA: 16X14 700 KGF. APLICAÇÃO: CERCA. CARACTERÍSTICAS ADICIONAIS: LISO E OVALADO. ROLO COM 1000M.</t>
  </si>
  <si>
    <t>ARCO SERRA 12 POLEGADAS</t>
  </si>
  <si>
    <t>CATMAT -215155- Arco serra, lâmina serra: standard 12 polegadas, material cabo: polipropileno, cor: amarela, tratamento superficial: oxidado, tamanho: 12 pol</t>
  </si>
  <si>
    <r>
      <rPr>
        <rFont val="Arial"/>
        <color rgb="FF1155CC"/>
        <u/>
      </rPr>
      <t xml:space="preserve">ASPERSOR DE IMPACTO GIRATÓRIO 680 L/H </t>
    </r>
    <r>
      <rPr>
        <rFont val="Arial"/>
      </rPr>
      <t xml:space="preserve">       </t>
    </r>
  </si>
  <si>
    <t>CATMAT -244506- Aspersor de Impacto, vazão máxima: 680 litros/hora, pressão ideal de trabalho: 2,0 a 3,0 bar; entrada: 1/2 polegada rosca macho; diâmetro molhado: 19 a 21 metros, similar ou superio a marca Netafim D-NET 8550.</t>
  </si>
  <si>
    <t>BANDEJA CULTIVO MUDAS 54 CÉLULAS</t>
  </si>
  <si>
    <t>CATMAT -274078- Bandeja cultivo mudas material: plástico polipropileno , comprimento superior: 582, largura: 410mm cm, altura minima: 165mm cm, quantidades células: 54, características adicionais: cor preta e vazada. Compatível com tubete de 290 cm³.</t>
  </si>
  <si>
    <t>BANDEJA CULTIVO MUDAS POLIESTIRENO 128 UNIDADES</t>
  </si>
  <si>
    <t>CATMAT - 400444 - Bandeja cultivo mudas, material: poliestireno, comprimento: 53,5 cm, largura: 27 cm, altura: 5 cm, quantidade cavidades: 128 un</t>
  </si>
  <si>
    <t>BASE NIVELANTE COM PRUMO ÓPTICO</t>
  </si>
  <si>
    <t>CATMAT -442255-Base Nivelante com Prumo Óptico: Estrutura robusta: Fabricada em metal resistente, a base nivelante garante durabilidade e confiabilidade mesmo em ambientes exigentes. Base plana. Nível de bolha. Prumo óptico. Parafuso central: Possui um parafuso central para fixação de diversos instrumentos topográficos, como prismas, refletores e estações totais.</t>
  </si>
  <si>
    <t>BIPÉ EXTENSÍVEL PARA BASTÃO TOPOGRÁFICO</t>
  </si>
  <si>
    <t>CATMAT -441734- BIPÉ EXTENSÍVEL PARA BASTÃO TOPOGRÁFICO, MATERIAL: ALUMÍNIO, TIPO: BIPÉ EXTENSÍVEL PARA BASTÕES, CARACTERÍSTICAS ADICIONAIS:BASTÕES ALTURA MÁXIMA 8 METROS. Pés reguláveis: Possui pés reguláveis com ponteiras.</t>
  </si>
  <si>
    <t>BOMBA PARA AQUÁRIO - 220 L/H, 220 V, 3 W</t>
  </si>
  <si>
    <t>CATMAT -482098- BOMBA PARA AQUÁRIO - 300 L/H, 220 V, 5 W. PROJETADA PARA AQUÁRIOS DE DIVERSOS TAMANHOS, ELA OFERECE UMA COMBINAÇÃO DE DESEMPENHO, DURABILIDADE E FUNCIONAMENTO SILENCIOSO. ESPECIFICAÇÕES: VAZÃO: ATÉ 300 LITROS POR HORA (L/H); TENSÃO DE ALIMENTAÇÃO: 220 V; POTÊNCIA NOMINAL: 5 W; APLICAÇÃO: IDEAL PARA USO EM AQUÁRIOS; FIXAÇÃO POR VENTOSA.</t>
  </si>
  <si>
    <t>BOMBONA COM TAMPA AZUL 200 LITROS</t>
  </si>
  <si>
    <t>CATMAT -307499- BOMBONA, MATERIAL:PLÁSTICO RESISTENTE, CAPACIDADE:200 L, APLICAÇÃO:DESCARTE DE MATERIAL TÓXICO, CARACTERISTICAS ADICIONAIS:COM TAMPA, COR:AZUL</t>
  </si>
  <si>
    <t>CAIXA PLÁSTICA PARA HORTIFRUTI 46 LITROS 55 X 36 X 31CM</t>
  </si>
  <si>
    <t>CATMAT -317491- CAIXA PLÁSTICA , CAPACIDADE 46 L, MATERIAL POLIETILENO, COMPRIMENTO 55,50 CM, LARGURA 36 CM, ALTURA 31 CM, APLICAÇÃO ACONDICIONAMENTO DE HORTIFRUTIGRANJEIROS.</t>
  </si>
  <si>
    <t>CALCÁRIO DOLOMÍTICO PRNT 80% SACO 50 KG</t>
  </si>
  <si>
    <t>CATMAT -391060- Calcário dolomítico, aspecto físico: pó, composição: PRNT igual ou superior 80%, saco com 50 kg.</t>
  </si>
  <si>
    <t>Sacos</t>
  </si>
  <si>
    <t>Não foi encontrado cotações</t>
  </si>
  <si>
    <t>CÁPSULA CERÂMICA PARA TENSIÔMETRO</t>
  </si>
  <si>
    <t>CATMAT -425399- Cápsula Cerâmica Para Tensiômetro</t>
  </si>
  <si>
    <t>Ricardo</t>
  </si>
  <si>
    <t>CAVADEIRA ARTICULADA COM CABO 120CM</t>
  </si>
  <si>
    <t>CATMAT -601983- Cavadeira articulada, com cabo de madeira de no mínimo de 120 cm, comprimento total de no mínimo 140 cm, fabricado em aço carbono.</t>
  </si>
  <si>
    <t>CLORETO DE POTÁSSIO 60% SACO 50 KG</t>
  </si>
  <si>
    <t>CATMAT -452057- Adubo químico, aspecto físico: pó,granulado, cor: branca, composição básica 1: cloreto de potássio 60% K2O, saco 50 kg.</t>
  </si>
  <si>
    <t>COLETOR DE LEITE, APLICAÇÃO: TESTE DE MASTITE</t>
  </si>
  <si>
    <t>CATMAT -411588- COLETOR DE LEITE, APLICAÇÃO: TESTE DE MASTITE, CARACTERÍSTICA: RAQUETE C/ 4 CAVIDADES</t>
  </si>
  <si>
    <t>CONJUNTO DE CRAVAÇÃO – HILF</t>
  </si>
  <si>
    <t>CATMAT -456572- CONJUNTO DE CRAVAÇÃO – HILF CONJUNTO PARA RETIRADA DE AMOSTRAS DEFORMADAS CONFORME NORMAS NBR 9813 E NBR 12102. EQUIPAMENTO PROJETADO PARA A RETIRADA DE CORPOS DE PROVA DE SOLOS, INDICADO PARA A DETERMINAÇÃO RÁPIDA DA DENSIDADE EM CAMPO. COMPOSIÇÃO: EQUIPAMENTO CONSTRUÍDO EM AÇO CARBONO ZINCADO. ITENS QUE ACOMPANHA: 1 HASTE, 1 PESO, 1 SAPATA, 3 CILINDROS</t>
  </si>
  <si>
    <t>CUPINICIDA CIPERMETRINA 4,0% FRASCO 1L</t>
  </si>
  <si>
    <t>CATMAT -458821 – Cupinicida Cipermetrina 4,0%, similar à cupinicida Nitrosin, o prazo de validade não pode ser inferior a 2/3 da validade do produto. “Só será admitida a oferta de agrotóxicos, seus componentes e afins que estejam previamente registrados no órgão federal competente, de acordo com as diretrizes e exigências dos órgãos federais responsáveis pelos setores da saúde, do meio ambiente e da agricultura, conforme artigo 3º da Lei n° 7.802, de 1989, e artigos 1°, inciso XLII, e 8° a 30, do Decreto n° 4.074, de 2002, e legislação correlata.”</t>
  </si>
  <si>
    <t>Frascos</t>
  </si>
  <si>
    <t>DENSIMETRO DE BOYOUCOS -5+60 TIPO ASTM 152-H (0,995 A 1,060)</t>
  </si>
  <si>
    <t>Catmat -602203- Densimetro de Bouyoucos tipo ASTM 152H Escala: 0,995 a 1,060 (-5+60) G/CM3Comprimento: 280mm</t>
  </si>
  <si>
    <t>ENXADA 2,5 LIBRAS 30 CM LARGURA CABO DE MADEIRA 130 CM</t>
  </si>
  <si>
    <t>CATMAT -438645- Enxada, material aço carbono, largura 29,6 cm, 2,5 libras material cabo madeira, comprimento cabo 130 cm.</t>
  </si>
  <si>
    <t>ENXADA LARGA 24 CM COM CABO 130 CM</t>
  </si>
  <si>
    <t>CATMAT -468616- Enxada, material: aço carbono, largura: 24 cm, material cabo: madeira Descrição complementar: enxada Larga com cabo cerca de 130 cm. Similar a marca tramontina, modelo 77214654.</t>
  </si>
  <si>
    <t xml:space="preserve">ENXADÃO (ENXADECO) 10 CM CABO DE MADEIRA        </t>
  </si>
  <si>
    <t>CATMAT -329421- Enxadão, material: aço carbono temperado, características adicionais: pintura eletrostática a pó, material cabo: madeira 130 cm, largura mínima 10 cm, similar a marca Tramontina, modelo: 77272754</t>
  </si>
  <si>
    <t>ESTERCO DE GADO SACO 25 KG</t>
  </si>
  <si>
    <t>CATMAT -232171- ADUBO ANIMAL, MATERIAL: ESTERCO DE GADO, APLICAÇÃO:JARDINAGEM, PRAZO VALIDADE: INDETERMINADO ANOS, SACO 25 KG</t>
  </si>
  <si>
    <t>FACÃO 18 POL COM BAINHA COURO</t>
  </si>
  <si>
    <t>CATMAT -246942- Facão, material lâmina aço, material cabo madeira, comprimento 18 polegadas, tipo para mato, características adicionais fixação cinto gancho ou passador com 6 cm largura, material bainha couro.</t>
  </si>
  <si>
    <t>FARELO DE SOJA SACO COM 50 KG</t>
  </si>
  <si>
    <t>CATMAT -293585- FARELO, INGREDIENTE BÁSICO SOJA, APLICAÇÃO ALIMENTO ANIMAL, CARACTERÍSTICAS ADICIONAIS MOÍDO E ENSACADO, COMPOSIÇÃO MÍNIMO 44 % DE PROTEÍNA BRUTA, UMIDADE MÁXIMO 12,5 % (SACO COM 50 KG)</t>
  </si>
  <si>
    <t>FILTRO DE ÁGUA CERTIFICADO PELO INMETRO VAZÃO MÁXIMA: 680 LITROS/HORA</t>
  </si>
  <si>
    <t>CATMAT -613741- FILTRO DE ÁGUA CERTIFICADO PELO INMETRO. CARACTERÍSTICAS PRINCIPAIS: CERTIFICAÇÃO: CERTIFICADO PELO INMETRO, GARANTINDO QUALIDADE E CONFIABILIDADE. VAZÃO MÁXIMA: 680 LITROS POR HORA; RETENÇÃO DE PARTÍCULAS: CAPAZ DE RETER PELO MENOS 85% DAS PARTÍCULAS PRESENTES NA ÁGUA COM DIÂMETRO ENTRE 15 E 30 MICRA (CLASSE D). REDUÇÃO DE CLORO: REDUZ EM PELO MENOS 75% A CONCENTRAÇÃO DE CLORO LIVRE DISPONÍVEL, MELHORANDO O GOSTO E ELIMINANDO ODORES INDESEJÁVEIS. VIDA ÚTIL NOMINAL: 2500 LITROS, PROPORCIONANDO LONGA DURABILIDADE ANTES DA NECESSIDADE DE TROCA DO REFIL. TROCA DE REFIL: A SUBSTITUIÇÃO DO REFIL É FÁCIL, PRÁTICA E ECONÔMICA, FACILITANDO A MANUTENÇÃO DO FILTRO. COR: BRANCO OU TRANSPARENTE. TAMANHO DE ENTRADA E SAÍDA: 1/2 POLEGADA, COMPATÍVEL COM A MAIORIA DAS CONEXÕES DE ENCANAMENTO. GARANTIA DE 12 MESES. SIMILAR: FILTRO 3M AQUALAR® AP200</t>
  </si>
  <si>
    <t>Filtro para irrigação 120 mesh 1 polegada</t>
  </si>
  <si>
    <t>CATMAT -363938- Filtro em polipropileno, sistema de fechamento: com capa roscada, pressão Máxima Vazão: 8 bar a 20ºC, 5 M³/ H, filtrante: Elemento: tela De aço inoxidável E Tela De polyester, diâmetro 1 pol</t>
  </si>
  <si>
    <t>FOICE COM CABO DE MADEIRA</t>
  </si>
  <si>
    <t>CATMAT -246959- Foice, material: aço, tratamento superficial: pintura envernizada, tipo: aberta, comprimento da foice mínimo: 37 cm, comprimento do cabo: 110 cm, material cabo: madeira.</t>
  </si>
  <si>
    <t>FORCADO 10 DENTES COM CABO</t>
  </si>
  <si>
    <t>CATMAT -396873- Forcado, material: aço sae 1070, comprimento mínimo: 30 cm, largura mínima: 24 cm, quantidade dentes: 10 unidades com cabo de madeira de no mínimo: 70 cm.</t>
  </si>
  <si>
    <t>FORMICIDA SULFLURAMIDA 0,3 %</t>
  </si>
  <si>
    <t xml:space="preserve">CATMAT -388005- Formicida sulfluramida, concentração: 0,3% p/p, apresentação: isca granulada, número de referência química: cas 4151-50-2, similar Mirex-S, o prazo de validade não pode ser inferior a 2/3 da validade do produto.
Só será admitida a oferta de agrotóxicos, seus componentes e afins que estejam previamente registrados no órgão federal competente, de acordo com as diretrizes e exigências dos órgãos federais responsáveis pelos setores da saúde, do meio ambiente e da agricultura, conforme artigo 3o da Lei n° 7.802, de 1989, e artigos 1°, inciso XLII, e 8° a 30, do Decreto n° 4.074, de 2002, e legislação correlata. </t>
  </si>
  <si>
    <t>Quilogramas</t>
  </si>
  <si>
    <t>FOSFATO MONOAMÔNICO MAP SACO 50 KG</t>
  </si>
  <si>
    <t>CATMAT -296908- Adubo químico, aspecto físico: pó, composição básica: 60% P2O5 + 11% N, características adicionais: MAP - fosfato monoamônico, aplicação: agrícola, saco 50 kg.</t>
  </si>
  <si>
    <t>FUNDO PARA PENEIRA GRANULOMÉTRICA 8 X 2 POLEGADAS</t>
  </si>
  <si>
    <t>CATMAT -230677- Fundo peneira granulométrica, material: aço inoxidável, diâmetro: 8 polegadas, altura: 2 polegadas</t>
  </si>
  <si>
    <t>GLIFOSATO 48%</t>
  </si>
  <si>
    <t xml:space="preserve">CATMAT -379963- Glifosato, concentração 48% m/v 480 g/L, apresentação concentrado solúvel, número de referência química 1071-83-6, similar ao Glifosato ATAR 48, Glifosato NORTOX 480 SL, o prazo de validade não pode ser inferior a 2/3 da validade do produto. Só será admitida a oferta de agrotóxicos, seus componentes e afins que estejam previamente registrados no órgão federal competente, de acordo com as diretrizes e exigências dos órgãos federais responsáveis pelos setores da saúde, do meio ambiente e da agricultura, conforme artigo 3o da Lei n° 7.802, de 1989, e artigos 1°, inciso XLII, e 8° a 30, do Decreto n° 4.074, de 2002, e legislação correlata. </t>
  </si>
  <si>
    <t>Litros</t>
  </si>
  <si>
    <t>GRAMPO GALVANIZADO 19 X 11</t>
  </si>
  <si>
    <t>CATMAT -332854- Grampo, material: aço galvanizado, aplicação: cerca arame, tamanho: 1x9 (19 x 11), tipo: U, entregue em saco com 1 kg.</t>
  </si>
  <si>
    <t xml:space="preserve">IMOBILIZADOR NASAL FORMIGA INOX        </t>
  </si>
  <si>
    <t>CATMAT -376911- ALICATE, TIPO FORMIGA, APLICAÇÃO CONTER BOVINOS, CARACTERÍSTICAS ADICIONAIS FUROS NO FINAL, CABO PASSAR CORDA, PEQUENO, MATERIAL AÇO INOXIDÁVEL</t>
  </si>
  <si>
    <t>JOGO DE PENEIRAS RETANGULARES PARA CLASSIFICAÇÃO DE SOJA</t>
  </si>
  <si>
    <t>CATMAT -256948- JOGO DE PENEIRAS RETANGULARES PARA CLASSIFICAÇÃO DE SOJA. DESCRIÇÃO DO PRODUTO: ESTE CONJUNTO É COMPOSTO POR PENEIRAS FABRICADAS EM PLÁSTICO DE ALTA QUALIDADE, MEDINDO 20X30 CM. APRESENTA UM DESIGN ROBUSTO NA COR CINZA, COM CHAPAS PERFURADAS ZINCADAS PARA MAIOR DURABILIDADE E RESISTÊNCIA DURANTE O PROCESSO DE CLASSIFICAÇÃO. MEDIDAS DE FURAÇÕES INCLUSAS: FUNDO: IDEAL PARA A SEPARAÇÃO INICIAL DAS IMPUREZAS. 3 MM: PERFEITA PARA A SEPARAÇÃO DE IMPUREZAS MENORES. 7 MM: ADEQUADA PARA IMPUREZAS DE TAMANHO MÉDIO. 8X15 MM: EXCELENTE PARA SEPARAR IMPUREZAS MAIORES.</t>
  </si>
  <si>
    <t>Conjuntos</t>
  </si>
  <si>
    <t>SOLICITAR CADASTRO</t>
  </si>
  <si>
    <t>KIT IRRIGAÇÃO NEBULIZAÇÃO NÉVOA - 50 BICOS COM 30M TUBO 4MM</t>
  </si>
  <si>
    <t xml:space="preserve">CATMAT -253396- KIT IRRIGAÇÃO NEBULIZAÇÃO NÉVOA - 50 BICOS COM 30M TUBO 4MM. ESTE KIT DE IRRIGAÇÃO POR NEBULIZAÇÃO É IDEAL PARA MANTER SEU JARDIM, GRAMADO OU ESTUFA BEM HIDRATADOS E FRESCOS, ESPECIALMENTE DURANTE OS DIAS QUENTES. COM 50 BICOS E UM TUBO DE 30 METROS, ELE OFERECE UMA SOLUÇÃO EFICIENTE E PRÁTICA PARA SUAS NECESSIDADES DE IRRIGAÇÃO. CARACTERÍSTICAS DO PRODUTO: QUANTIDADE DE BICOS: 50 BICOS DE NEBULIZAÇÃO, PROPORCIONANDO UMA COBERTURA AMPLA E UNIFORME. COMPRIMENTO DO TUBO: 30 METROS DE TUBO DE 4 MM, PERMITINDO UMA INSTALAÇÃO FLEXÍVEL E ABRANGENTE. MATERIAL: FEITO DE PLÁSTICO RESISTENTE A UV, GARANTINDO DURABILIDADE E LONGA VIDA ÚTIL. TIPO DE ASPERSOR: MECÂNICO, AJUSTÁVEL PARA CONTROLAR O FLUXO DE ÁGUA POR ROTAÇÃO. COR: MULTICOLORIDO, COM ACESSÓRIOS EM PLÁSTICO ABS DE ALTA QUALIDADE. </t>
  </si>
  <si>
    <t>KIT MARCO DE CENTRAGEM FORÇADA 200 MM</t>
  </si>
  <si>
    <t>CATMAT -238270- A base de centragem forçada topográfica em alumínio naval é uma ferramenta crucial para garantir precisão e estabilidade em medições com prismas e refletores em trabalhos de topografia e geodésia. ATERIAL: ALUMÍNIO NAVAL; FORMA: CIRCULAR, DIÂMETRO: 200MM; CARACTERÍSTICAS ADICIONAIS: POSSUI UM PARAFUSO CENTRAL DE AÇO INOXIDÁVEL 5/8 POLEGADA (PADRÃO) PARA FIXAÇÃO DOS EQUIPAMENTOS, VERSO COMPOSTO POR QUATRO PARAFUSOS, TIPO GANCHO, COM 5 MM PARA FIXAÇÃO NO CONCRETO.</t>
  </si>
  <si>
    <t>MANGUEIRA CEGA GOTEJAMENTO IRRIGAÇÃO LISA 16MM</t>
  </si>
  <si>
    <t>CATMAT -481539- Mangueira Cega (sem furo) Gotejamento Irrigação Lisa 16mm, Tubo de polietileno de alta resistência e durabilidade; Possui proteção contra raios ultravioletas e produtos químicos; entregue em rolo com 500 m. Atenção: observar a unidade de medida do SIPAC e colocar múltiplo de 500 m.</t>
  </si>
  <si>
    <t>Metros</t>
  </si>
  <si>
    <t>MANGUEIRA GOTEJAMENTO 20X20CM</t>
  </si>
  <si>
    <t>CATMAT -453335- Fita gotejadora, material: polietileno diâmetro furo: 16,50 mm, espessura: 0,20 mm, tipo: flexível, espaçamento furos: 20 cm, entregue em rolo com 300 m. Atenção: observar a unidade de medida do SIPAC e colocar múltiplo de 300 m.</t>
  </si>
  <si>
    <t>MANGUEIRA GOTEJAMENTO 30X30CM ROLOS 1000 M</t>
  </si>
  <si>
    <t>CATMAT -296927- Mangueira hidráulica, material: polietileno virgem, características adicionais: espaçamento com 30 cm entre gotejadores, aplicação: irrigação, cor: preta, tipo: gotejadora, espessura parede: 18 microm. Descrição complementar:: Pressão máxima de serviço: 1 bar; Vazão máxima: 1,6 L/h;Distância entre os gotejadores: 30 cm; 150microns; similar ou superior a NETAFIM STREAMLINE X 16060, rolos 1000 m.</t>
  </si>
  <si>
    <t xml:space="preserve">MANGUEIRA JARDIM 1/2 POL VERDE TRAÇADA, ROLO 50 M	</t>
  </si>
  <si>
    <t>CATMAT -436827- Mangueira jardim, material: pvc trançado em fio poliéster, diâmetro: 1/2 pol, espessura: 2 mm, cor: verde, rolo 50 m.</t>
  </si>
  <si>
    <t>MANGUEIRA TRANÇADA 50M 3/4 ESGUICHO ENGATE RÁPIDO BICO</t>
  </si>
  <si>
    <t>CATMAT -616963-  MANGUEIRA JARDIM, MATERIAL:PVC TRANÇADO EM FIO POLIÉSTER, DIÂMETRO:3/4 POL, COMPRIMENTO:50 M, CARACTERÍSTICAS ADICIONAIS:ESGUICHO TIPO PISTOLA, 1 CONECTOR 3/4 DE POLEGADA</t>
  </si>
  <si>
    <t>MARAVALHA (PALHA) DE MADEIRA PINUS ELLIOTE</t>
  </si>
  <si>
    <t>CATMAT -256915- MARAVALHA (PALHA) DE MADEIRA PINUS ELLIOTE, ESPECIAL, SECA, NÃO RESINOSA, OBTIDA DE MADEIRA INODORA E RENOVÁVEL, QUE NÃO TENHA SOFRIDO PRÉVIO TRATAMENTO QUÍMICO, LIVRE DE FONTES CONTAMINANTES TIPO INSETICIDAS E OUTROS, NÃO ORIUNDA DE CARPINTARIA, SERRARIAS, MÓVEIS E OUTROS. EM LASCAS DE MADEIRA COM ESPESSURA DE NO MÁXIMO 1,0MM, NA COR MARFIM, PENEIRADA EM PENEIRA DE FIO 10, MALHA 8 LIVRE DE PÓ DE SERRAGENS E OUTROS, LIVRE DE INSETOS, FUNGOS MANCHADORES E/OU APODRECEDORES, DEVE PROMOVER ALTA ABSORÇÃO, PREPARADA PARA SER UTILIZADA ESPECIFICAMENTE EM BIOTÉRIOS COMO FORRAGEM DE CAIXAS PARA CRIAÇÃO DE ANIMAIS DE LABORATÓRIO, RATOS E CAMUNDONGOS DE PESQUISA. ACONDICIONADA EM SACO DE POLIETILENO(TIPO RAFIA) DE 80 LITROS, PESANDO APROXIMADAMENTE 5KG, ESTERILIZÁVEL EM AUTOCLAVE.</t>
  </si>
  <si>
    <t>MARRETA OITAVADA 1 KG COM CABO</t>
  </si>
  <si>
    <t>CATMAT -377500- Marreta material: aço carbono forjado e temperado, material cabo: madeira, peso: 1 kg, tipo: oitavado, acabamento superficial: envernizada.</t>
  </si>
  <si>
    <t>MARRETA OITAVADA 2 KG COM CABO</t>
  </si>
  <si>
    <t>CATMAT -240306- Marreta material: aço carbono forjado e temperado, material cabo: madeira, peso: 2 kg, tipo: oitavado, acabamento superficial: envernizada.</t>
  </si>
  <si>
    <t>MICRO ASPERSOR 70 L/H ROTATIVO PARA IRRIGAÇÃO</t>
  </si>
  <si>
    <t>CATMAT -453339- Aplicação 2: aspensão e irrigação, tipo 6: microaspersor, vazão de bocal de 70 a 112 L/h. Descrição detalhada: Características: - Pressão máxima de serviço recomendada: 2,5 bar. - 2 tipos de conectores de entrada: Macho para microaspersão e Rosca macho 3/8 pol (19mm), - 2 tipos de bailarinas: Padrão – para águas normais, - para águas de baixa qualidade. - Filtragem recomendada: 200 micra/80 mesh. - Vazão: 70L/h. Similar ao Microaspersor Gyronet.</t>
  </si>
  <si>
    <t>Micrômetro Externo 0-25mm 0,001mm</t>
  </si>
  <si>
    <t>CATMAT -322175- MICRÔMETRO EXTERNO 0 - 25MM, GRADUAÇÃO 0,001MM, ARCO EM AÇO FORJADO PINTADO OU ESMALTADO, ACOMPANHA BLOCO PADRÃO PARA CALIBRAGEM, FUSO EM AÇO TEMPERADO, TAMBOR COM GEOMETRIA QUE IMPEÇA ERROS POR PARALAXE, TRAVA DE FIXAÇÃO DO FUSO, ÓTIMO ACABAMENTO, FACES DE MEDIÇÃO LAPIDADAS, QUALIDADE IGUAL OU SUPERIOR À MARCA MITUTOYO 103-129. GARANTÍA MÍNIMA DE 12 MESES.</t>
  </si>
  <si>
    <r>
      <rPr>
        <color rgb="FF1155CC"/>
        <u/>
      </rPr>
      <t xml:space="preserve">MILHO SACO COM 60 KG </t>
    </r>
    <r>
      <rPr/>
      <t xml:space="preserve">       </t>
    </r>
  </si>
  <si>
    <t xml:space="preserve">CATMAT -241543- Milho, tipo: grão, aplicação: alimento para animais, características adicionais: umidade máxima de 13,00% e sem presença de insetos. Saco com 60 kg
</t>
  </si>
  <si>
    <t>NPK (10.10.10) SACO COM 50 KG</t>
  </si>
  <si>
    <t>CATMAT -249017- ADUBO QUÍMICO, ASPECTO FÍSICO PÓ/GRANULADO, COR BRANCA, COMPOSIÇÃO BÁSICA NPK (10.10.10). SACO COM 50 KG</t>
  </si>
  <si>
    <t>PÁ DE BICO COMPRIMENTO 31 CM COM CABO</t>
  </si>
  <si>
    <t>CATMAT -239767- Pá, material cabo: madeira, aplicação: construção civil, material: aço, formato: de bico, comprimento mínimo: 31 cm, comprimento do cabo mínimo: 70 cm, empunhadura ergonômica.</t>
  </si>
  <si>
    <t>PÁ JARDINEIRA EM AÇO COM CABO DE MADEIRA 71 CM COM EMPUNHADURA PLÁSTICA RETA ERGONÔMICA</t>
  </si>
  <si>
    <t>CATMAT -449366- Pá jardineira em aço com cabo de madeira 71 cm com empunhadura plástica reta ergonômica, dimersões da pá: largura cerca de 16 cm, comprimento cerca de 41 cm, similar ou superior a marca Tramontina 77444404.</t>
  </si>
  <si>
    <t>PAPEL DE GERMINAÇÃO 28X38CM</t>
  </si>
  <si>
    <t>CATMAT -425257- Papel de filtro, tipo: para germinação, dimensões: cerca de 28 x 38 cm, adicional: pH neutro, entregue em pacote com 1000 folhas. Atenção: observar a unidade de medida do SIPAC e colocar múltiplo de 1000.</t>
  </si>
  <si>
    <t>PAPEL MATA-BORRÃO PARA SUBSTRATO CAIXA COM 1000 UNIDADES</t>
  </si>
  <si>
    <t>CATMAT -329686- Papel mata-borrão, material: celulose vegetal, gramatura: 250 g,m², comprimento: 10,50 cm, largura: 10,50 cm, cor: branca, aplicação: absorver líquidos. Papel para substrato. Caixas com 1000 folhas</t>
  </si>
  <si>
    <t>Caixas</t>
  </si>
  <si>
    <t>PENEIRA 5X2 INOX 1,00 MM TYLER 16</t>
  </si>
  <si>
    <t>CATMAT -388060- Peneira granulométrica, material: aço inoxidável, diâmetro: 127 mm, altura: 50,80 mm, abertura da malha: 1 mm, tamanho da abertura malha: 16 tyler, diâmetro: 5 polegadas, altura: 2 polegadas</t>
  </si>
  <si>
    <t>PENEIRA GRANULOMÉTRICA 5X2 POLEGADAS 0,106 MM TYLER 150</t>
  </si>
  <si>
    <t>CATMAT -388051- Peneira granulométrica, material: aço inoxidável, diâmetro: 127 mm, altura: 50,80 mm, abertura da malha: 0,106 mm, tamanho da abertura malha: 150 tyler, diâmetro: 5 polegadas, altura: 2 polegadas</t>
  </si>
  <si>
    <t>PENEIRA GRANULOMÉTRICA 5X2 POLEGADAS 0,25 MM TYLER 60</t>
  </si>
  <si>
    <t>CATMAT -388052- Peneira granulométrica, material: aço inoxidável, diâmetro: 127 mm, altura: 50,80 mm, abertura da malha: 0,250 mm, tamanho da abertura malha: 60 tyler, diâmetro: 5 polegadas, altura: 2 polegadas</t>
  </si>
  <si>
    <t>PENEIRA GRANULOMÉTRICA 5X2 POLEGADAS 0,5 MM TYLER 32</t>
  </si>
  <si>
    <t>CATMAT -388054- Peneira granulométrica, material: aço inoxidável, diâmetro: 127 mm, altura: 127 mm, abertura de malha: 0,500 mm, tamanho da abertura malha: 32 tyler, diâmetro: 5 polegadas, altura: 2 polegadas</t>
  </si>
  <si>
    <t>PENEIRA GRANULOMÉTRICA 8X2 POL 0,063 MM 250 MESH</t>
  </si>
  <si>
    <t>CATMAT -269144- Peneira granulométrica, material: aço inoxidável, diâmetro: 8 pol, altura: 2 pol, tamanho abertura malhas: 250 mesh, 0,063 mm</t>
  </si>
  <si>
    <t>PENEIRA GRANULOMÉTRICA 8X2 POL 0,125 MM 115 MESH</t>
  </si>
  <si>
    <t>CATMAT - 269141 - Peneira granulométrica, material: aço inoxidável, diâmetro: 8 pol, altura: 2 pol, tamanho abertura malhas: 115 mesh. 0,125 mm</t>
  </si>
  <si>
    <t>PENEIRA GRANULOMÉTRICA 8X2 POL 0,250 MM 60 MESH</t>
  </si>
  <si>
    <t>CATMAT - 269138 - Peneira granulométrica, material: aço inoxidável, diâmetro: 8 pol, altura: 2 pol, tamanho abertura malhas: 60 mesh, 0,250 MM</t>
  </si>
  <si>
    <t>PENEIRA GRANULOMÉTRICA 8X2 POL 0,500 MM 32 MESH</t>
  </si>
  <si>
    <t>CATMAT - 269135 - Peneira granulométrica, material: aço inoxidável, diâmetro: 8 pol, altura: 2 pol, tamanho abertura malhas: 32 mesh, 0,500 mm</t>
  </si>
  <si>
    <r>
      <rPr>
        <color rgb="FF1155CC"/>
        <u/>
      </rPr>
      <t xml:space="preserve">PENEIRA GRANULOMÉTRICA 8X2 POL 0,850 MM 20 TYLER </t>
    </r>
    <r>
      <rPr/>
      <t xml:space="preserve">       </t>
    </r>
  </si>
  <si>
    <t xml:space="preserve">CATMAT -269103- Peneira granulométrica, material: aço inoxidável, diâmetro: 8 pol, altura: 2 pol, tamanho da abertura malha: 20 mesh (20 tyler), 0,850 mm.
</t>
  </si>
  <si>
    <t>PENEIRA GRANULOMÉTRICA 8X2 POL 1 MM 16 MESH</t>
  </si>
  <si>
    <t>PENEIRA GRANULOMÉTRICA 8X2 POL 2 MM 9 MESH</t>
  </si>
  <si>
    <t>CATMAT -356868- PENEIRA GRANULOMÉTRICA, MATERIAL:AÇO INOXIDÁVEL, DIÂMETRO:8 POL, ALTURA:2 POL, ABERTURA MALHAS:2,00 MM</t>
  </si>
  <si>
    <t>PLACA DE GEORREFERENCIAMENTO - DIÂMETRO 55 MM</t>
  </si>
  <si>
    <t>CATMAT -486801- plaqueta de identificação de marco geodésico. Características: Material: Aço inoxidável escovado. Espessura: 0,4 mm. DIAMETRO DE 55MM. Gravação: Em baixo relevo com furo no meio.</t>
  </si>
  <si>
    <t>RAÇÃO PARA CAMUNDONGOS 20 KG</t>
  </si>
  <si>
    <t>CATMAT -311337- Ração Peletizada e irradiada por raios gama (Dose mínima absorvida: 15 kGy), específica para ratos e camundongos criados em laboratório. Alto grau de compactação.Quantidade máxima de pó gerado por saco - 1kg (5%). Composta por Milho Integral moído, farelo de soja, farelo de trigo, carbonato de cálcio, fosfato bicálcico, cloreto de sódio, vitamina A, vitamina D3, vitamina E, vitamina K3, vitamina B1, vitamina B2, vitamina B6, Vitamina B12, niacina, pantotenato de cálcio, ácido fólico, biotina, cloreto de colina, ferro, manganês, óxido de zinco, sulfato de cobre, cálcio, selenito de sódio, lisina, metionina, antioxidante e conservante. NÍVEIS DE GARANTIA POR QUILOGRAMA DO PRODUTO: Umidade (máx.) 130 g/kg Proteína; Bruta (min.) 220 g/kg Extrato Etéreo (min.) 25 g/kg Material Mineral (max.) 100 g/kg Fibra Bruta; (max.) 80 g/kg Cálcio (min-máx.) 8 a 14 g/kg Fósforo (min.) 6.000 mg/kg. Vitamina A (mín) 7.000 UI/kg; Vitamina D3 (mín) 2.000 UI/kg; vitamina E (mín) 15 UI/kg; vitamina K3 (mín) 1 mg/kg; vitamina B1 (mín) 2 mg/kg; vitamina B2 (mín) 6 mg/kg; vitamina B6 (mín) 3 mg/kg; Vitamina B12 (mín) 9 mcg/kg; niacina (mín) 20 mg/kg; Pantotên. de Calcio (mín) 21 mg/kg; ácido fólico (mín) 1 mg/kg; biotina (mín) 0,1 mg/kg; colina (mín) 500 mg/kg. MICROELEMENTOS MINERAIS: Sódio (mín) 2.700 mg/kg; Ferro (mín) 40 mg/kg; manganês (min) 60 mg/kg; zinco (mín) 60 mg/kg; cobre (mín) 9 mg/kg; iodo (mín) 0,7 mg/kg; selênio (mín) 0,05 mg/kg; cobalto (mín) 1,5 mg/kg. Flúor (máx) 60 mg/kg. AMINOÁCIDOS: Lisina (mín) 12 g/kg; metionina (mín) 3.500 mg/kg. PELLET: 15 A 16 mm de diâmetro. Fornecida em Sacos Plásticos duplos com 20 Kg. Validade: 180 dias. O produto deve possuir certificado de Irradiação, emitido pela empresa que industrializa/irradia, identificando o nome, o lote do produto e a dose da irradiação. Laudo bromatológico da ração irradiada detalhando o nome do produto e lote. Ambos os laudos devem ser enviados junto a cada remessa solicitada.</t>
  </si>
  <si>
    <t>REGADOR PLÁSTICO 10 L</t>
  </si>
  <si>
    <t>CATMAT -355376- Regador, material: plástico, tipo: bico chuveiro, características adicionais: alça inteira, capacidade: 10 L</t>
  </si>
  <si>
    <t>RINETA PARA CASQUEAR DIREITO</t>
  </si>
  <si>
    <t>CATMAT -482931- FERRAMENTA, PADRÃO:CASQUEAR, TIPO: FACA, MATERIAL:AÇO, CABO:MADEIRA, USO: CASQUEAR EQUINOS, CARACTERÍSTICAS ADICIONAIS:CORTE LATERAL DIREITO</t>
  </si>
  <si>
    <t>RINETE PARA CASQUEAR CORTE DUPLO CABO DE MADEIRA 21 CM</t>
  </si>
  <si>
    <t>CATMAT -453196- Rinete para casquear corte duplo cabo de madeira, 21 cm, aço inoxidável.</t>
  </si>
  <si>
    <t>RODA PNEU MACIÇO EXTRA FORTE 3,50X8 POLEGADA EIXO 19 MM</t>
  </si>
  <si>
    <t>CATMAT -602171- PNEU CARRINHO MÃO, MATERIAL:BORRACHA, TAMANHO:35 CM X 8 CM, CARACTERÍSTICAS ADICIONAIS:MACIÇO E SEM CÂMARA. EXTRA FORTE. CAPACIDADE DE CARGA: ATÉ 150KG</t>
  </si>
  <si>
    <t>ROLHA PARA TENSIOMETRO</t>
  </si>
  <si>
    <t>CATMAT -425399- Rolha para Tensiometro. A rolha para tensiômetro é um componente crucial para o bom funcionamento do instrumento, desempenhando as seguintes funções: Selar o tubo de PVC; Conectar o tubo à mangueira; Proteger o interior do tubo.</t>
  </si>
  <si>
    <t>SACHO TIPO CORAÇÃO COM CABO DE MADEIRA 60CM</t>
  </si>
  <si>
    <t>CATMAT -310853- Sacho Material Sacho: Aço Carbono, Material Cabo: Madeira, Acabamento Sacho: Pintura Eletrostática, Cor Sacho: Laranja,Formato: Coração , Quantidade Pontas: 1 UN</t>
  </si>
  <si>
    <t>SACO PLÁSTICO PRODUÇÃO DE MUDAS COR PRETA 20X30 CM -</t>
  </si>
  <si>
    <t>CATMAT -460533 - Saco, material: plástico, cor: preta, aplicação: produção plantio mudas, características adicionais: com furo, altura: 30 cm, largura: 20 cm, espessura: 0,016 cm</t>
  </si>
  <si>
    <t>SAPATA ESFÉRICA PARA MIRA TOPOGRÁFICA</t>
  </si>
  <si>
    <t>CATMAT -382116- SAPATA ESFÉRICA PARA MIRA TOPOGRÁFICA. CARACTERÍSTICAS DO PRODUTO: MATERIAL: FERRO, GARANTINDO DURABILIDADE E RESISTÊNCIA A LONGO PRAZO. DESIGN: FORMATO ESFÉRICO QUE PROPORCIONA UM SUPORTE ESTÁVEL E SEGURO PARA A MIRA TOPOGRÁFICA. ALÇA: INCLUI UMA ALÇA PARA FACILITAR O TRANSPORTE E O MANUSEIO NO CAMPO. DIMENSÕES: 17 CM DE COMPRIMENTO X 18 CM DE LARGURA X 10 CM DE ALTURA.</t>
  </si>
  <si>
    <t>SEMENTE DE GIRASSOL PARA ALIMENTAÇÃO DE ANIMAIS</t>
  </si>
  <si>
    <t>CATMAT -253820- Semente de Girassol in natura para alimentação de animais . Aspecto geral cheios com volumes uniformes, lisos e luzidios, devendo constar na embalagem, no rótulo, a validade do produto. Procedência: Nacional. Validade do produto: 06 (seis) meses. Garantia do produto: Conforme Código de Defesa do consumidor, exceto quanto a garantia fornecida pelo fabricante/fornecedor for superior.</t>
  </si>
  <si>
    <t>SERROTE PODADOR DE GALHOS 115 POL (300 CM)</t>
  </si>
  <si>
    <t>CATMAT -602625- Serrote podador para galhos altos com cabo telescópico metálico extensível até 3m. Sistema de corte através de tesoura (corda) para galhos mais finos e/ou serrote p/ poda de galhos mais grossos. Comprimento da lâmina de no mínimo: 11 polegada (280 mm), SIMILAR TRAMONTINA 78380781</t>
  </si>
  <si>
    <t>SUBSTRATO AGRÍCOLA CASCA DE PINUS SACO 25 KG</t>
  </si>
  <si>
    <t>CATMAT -347672- Substrato agrícola, aplicação produção de mudas de eucalipto, material casca de Pinus, vermiculita e nutrientes, uso por semeadura, saco com 25 kg.</t>
  </si>
  <si>
    <t>SULFATO DE AMÔNIO 20% N 24% S SACO 50KG</t>
  </si>
  <si>
    <t>CATMAT -318050- ADUBO QUÍMICO, ASPECTO FÍSICO: PÓ, COMPOSIÇÃO BÁSICA: SULFATO DE AMÔNIO A 20% DE N E 24% DE S, CARACTERÍSTICAS ADICIONAIS: ENSACADO. SACO COM 50 KG.</t>
  </si>
  <si>
    <t>SULFATO DE POTÁSSIO 50% K2O SACO 25 KG</t>
  </si>
  <si>
    <t>CATMAT -244926- ADUBO QUÍMICO, ASPECTO FÍSICO PÓ, COR BRANCA, COMPOSIÇÃO BÁSICA SULFATO DE POTÁSSIO 50% K2O. SACO COM 25 KG.</t>
  </si>
  <si>
    <t>SUPER FOSFATO SIMPLES SACO 50 KG</t>
  </si>
  <si>
    <t>CATMAT -252690- ADUBO QUÍMICO (ADUBO QUÍMICO, ASPECTO FÍSICO GRANULADO, COMPOSIÇÃO BÁSICA SSP(SUPER FOSFATO SIMPLES), SACO 50 KG</t>
  </si>
  <si>
    <t>SUPERFOSFATO TRIPLO SACO COM 50 KG</t>
  </si>
  <si>
    <t>CATMAT -318047- ADUBO QUÍMICO, ASPECTO FÍSICO GRANULADO, COR VERMELHA, COMPOSIÇÃO BÁSICA SUPERFOSFATO TRIPLO A 41% DE P2O5, CARACTERÍSTICAS ADICIONAIS ENSACADO. SACO COM 50 KG</t>
  </si>
  <si>
    <t>SUPLEMENTO MINERAL (SAL MINERAL GADO DE ENGORDA) SACO 25 KG</t>
  </si>
  <si>
    <t>CATMAT -466111- Sal mineral, ingredientes: cálcio, fósforo, magnésio, manganês, zinco, iodo. aplicação: bovinos de corte, dosagem componentes: cálcio (min/max) 150/210 g, fósforo (min) 80, saco com 25 kg.</t>
  </si>
  <si>
    <t>SUPLEMENTO MINERAL PARA BOVINOS DE LEITE 25 kg</t>
  </si>
  <si>
    <t>CATMAT -474495- SAL MINERAL, INGREDIENTES: CÁLCIO MIN.170 G; FÓSFORO MIN.120 G, APLICAÇÃO: BOVINOS DE LEITE, SACO COM 25 KG.</t>
  </si>
  <si>
    <t>SUPORTE DE PISO PARA TRIPÉ - TRIPÉ DO GUIA DO ASSOALHO DO ESTABILIZADOR PARA A ESTAÇÃO TOTAL</t>
  </si>
  <si>
    <t>CATMAT -382116- Suporte de Piso para Tripé para Topografia é um acessório fundamental para garantir a estabilidade e segurança do tripé durante medições topográficas. Sua função principal é fixar o tripé no solo, evitando que ele se mova ou tombe durante o uso, o que pode comprometer a precisão das medidas. Características: Material: Fabricado em materiais duráveis como metal (alumínio ou aço) ou plástico de alta resistência, garantindo robustez e longa vida útil. Base: Possui uma base triangular, que oferece maior estabilidade e distribuição de peso em diferentes tipos de terreno, mesmo em superfícies irregulares. Estrela de travamento das pernas de tripé (ARANHA DE TRIPÉ).</t>
  </si>
  <si>
    <t>TAMPA PARA PENEIRA GRANULOMÉTRICA 8X2 POLEGADAS</t>
  </si>
  <si>
    <t>CATMAT -442307- Tampa metal, material: aço inoxidável, formato: redonda, aplicação: peneira granulométrica, diâmetro: 8 pol, altura: 2 pol.</t>
  </si>
  <si>
    <t>TELA DE SOMBREAMENTO PRETA 70% - 4M X 50M</t>
  </si>
  <si>
    <t>CATMAT -462406- TELA SOMBRITE (TELA DE SOMBREAMENTO PRETA) 70% - LARGURA 4 METRO X 50 METRO</t>
  </si>
  <si>
    <t>TESOURA DE PODA PROFISSIONAL BICO DE GAVIÃO 8 POL</t>
  </si>
  <si>
    <t>CATMAT -248378- Tesoura de poda profissional, material da lâmina: aço, empunhadura ergonômica, comprimento mínimo: 20 cm (8 polegadas), formato: bico de gavião, similar ou superior a Tramontina 78304511, Vonder-3599320880</t>
  </si>
  <si>
    <t>TESOURA INOX PARA CASCO OVINOS 10 POLEGADAS</t>
  </si>
  <si>
    <t>CATMAT -327309- Tesoura, material: aço inoxidável, comprimento: 10 polegadas (25 cm), corte casco ovino</t>
  </si>
  <si>
    <t>TESOURA PARA CERCA VIVA/GRAMA 12 POL LÂMINA SERRILHADA</t>
  </si>
  <si>
    <t>CATMAT -317622- Tesoura poda, material lâmina: aço inoxidável, material cabo: madeira, características adicionais: lâmina serrilhada, comprimento da lâmina: 12 polegadas (28 cm), similar a Tramontina-78331125.</t>
  </si>
  <si>
    <t>TRENA DE AÇO 10 M COM CAIXA PLÁSTICA EMBORRACHADA</t>
  </si>
  <si>
    <t>CATMAT -235798- Trena de bolso 10 metros- possui estojo anatômico em ABS de alta resistência com borracha termoplástica, fita em aço com pintura fosca antirreflexo, numeração contínua e graduação em milímetros/polegadas, trava dupla, retorno automático, alça em nylon e presilha para cinto, garantia mínima contra vícios e defeito de fabricação de 90 dias, similar ou superior ao modelo Vonder Plus 10 m.</t>
  </si>
  <si>
    <t>TRENA DE FIBRA LONGA 50M COM MANIVELA,</t>
  </si>
  <si>
    <t>CATMAT -372609- Trena, material: fibra vidro, comprimento: 50 m, características adicionais: caixa aberta, tipo: rebobinamento manual em manivela, corpo em ABS, cor: amarela, peso mínimo 650 gramas, garantia mínima contra vícios e defeito de fabricação de 90 dias, similar ou superior ao modelo Tramontina 43154051, VONDER 3869503050.</t>
  </si>
  <si>
    <t>TRENA FIBRA 100 M COM MANIVELA CABO ERGONÔMICO EMBORRACHADO</t>
  </si>
  <si>
    <t>CATMAT -368983- Trena, material: fibra vidro, comprimento: 100 m, características adicionais: caixa em ABS, trava, tipo: rebobinamento manual cabo ergonômico emborrachado, garantia mínima contra vícios e defeito de fabricação de 90 dias.</t>
  </si>
  <si>
    <t>TRENA FIBRA 30 M COM MANIVELA CABO ERGONÔMICO EMBORRACHADO</t>
  </si>
  <si>
    <t>CATMAT -374451- Trena, material: fibra vidro, comprimento: 30 m, características adicionais: com manivela, caixa em abs, cabo ergonômico emborrachado, peso mínimo 480 gramas, garantia mínima contra vícios e defeito de fabricação de 90 dias, similar ou superior Tramontina 43154031, Vonder 3869303030.</t>
  </si>
  <si>
    <t>TRENA PROFISSIONAL 5M COM CAIXA PLÁSTICA EMBORRACHADA</t>
  </si>
  <si>
    <t>CATMAT -234031- Trena curta profissional de 5m - possui estojo anatômico em ABS de alta resistência com borracha termoplástica / fita em aço com pintura fosca antirreflexo, numeração contínua e graduação em milímetros/polegadas, trava da fita para leitura, alça em nylon e presilha para cinto , garantia mínima contra vícios e defeito de fabricação de 90 dias / similar ou superior ao modelo Vonder Plus 5m.</t>
  </si>
  <si>
    <t>TUBETE CULTIVO MUDAS 175 CM³</t>
  </si>
  <si>
    <t>CATMAT -249552- TUBETE CULTIVO MUDAS, MATERIAL:PLÁSTICO POLIPROPILENO, COR: PRETA, FORMATO: CÔNICO, COMPRIMENTO:130 MM, DIÂMETRO SUPERIOR: 54 MM, DIÂMETRO INFERIOR: 52 MM, CAPACIDADE MÍNIMA: 175 CM3, APLICAÇÃO: AGRICULTURA, JARDINAGEM E PAISAGISMO, CARACTERÍSTICAS ADICIONAIS: COM NO MÍNIMO 6 ESTRIAS</t>
  </si>
  <si>
    <t>UREIA SACO 50 KG</t>
  </si>
  <si>
    <t>CATMAT -304569- Adubo químico, aspecto físico granulado, composição básica ureia, teor mínimo 44% de nitrogênio, aplicação agrícola, saco 50 kg.</t>
  </si>
  <si>
    <t>Vassoura Jardinagem Metálica Fixa com 22 Dentes Tipo Palheta sem Cabo</t>
  </si>
  <si>
    <t>CATMAT -346609- VASSOURA JARDINAGEM, TIPO FIXA, ALTURA MÍNIMA 39 CM, MATERIAL CERDAS AÇO, TIPO LÂMINA METÁLICA E CHATA, CARACTERÍSTICAS ADICIONAIS SEM CABO E LARGURA MÍNIMA 42 CM, QUANTIDADE LÂMINAS 22. SIMILAR TRAMONTINA 77837221</t>
  </si>
  <si>
    <t>Abrigo Meteorológico/Escudo de Radiação Solar</t>
  </si>
  <si>
    <t>CATMAT -603705- Abrigo Meteorológico. O escudo de radiação solar é recomendado para proteger o sensor/datalogger de temperatura e da umidade relativa em locais expostos à radiação solar direta ou refletida. Monte em tripés, tobos, torres ou superfícies planas verticais. Similar ao Abrigo Meteorológico RS1.</t>
  </si>
  <si>
    <t>Permanente</t>
  </si>
  <si>
    <t>ANALISADOR DE LEITE ULTRASSÔNICO COM IMPRESSORA</t>
  </si>
  <si>
    <t>CATMAT -474155- Analisador de Leite Ultrassônico com Impressora. Necessita de apenas uma pequena quantidade de leite para obter resultados precisos. Ele possui uma impressora embutida e uma bomba peristáltica para facilitar a limpeza. A precisão de medição pode ser ajustada através da interface do usuário. Além disso, o dispositivo suporta a impressora ESC POS e permite a conexão com uma balança e uma sonda de pH. Características: Calibração: Manual; Gordura: 0,01% a 25%; Sólidos não gordurosos: 3% a 15% (precisão de 0,15%); Densidade: 1015 a 1040 kg/m³; Proteínas: 2% a 7%; Lactose: 0,01% a 6%; Teor de água: 0% a 70%; Temperatura do leite: 1°C a 40°C; Ponto de congelamento: -0,400°C a -0,700°C; Sais: 0,4% a 1,5%. Itens Inclusos: Analisador de leite portátil ultrassônico; Tubos de reposição; Cabo de alimentação 12 V DC; Solução de limpeza alcalina; Solução de limpeza ácida. Garantia mínima de 12 meses. Similar a  Marca: Lactoscan Modelo: S PFP.</t>
  </si>
  <si>
    <t>APARELHO DE MEDIÇÃO CASAGRANDE ELÉTRICO</t>
  </si>
  <si>
    <t>CATMAT -449637- APARELHO CASAGRANDE ELÉTRICO CONTADOR DE GOLPES Aparelho Casagrande elétrico com contador de golpes, inclusive cinzel chato, cinzel curvo, calibrador de altura de queda de concha, calibrador de base de ebonite com esfera. Conforme NBR 6459; DNER-ME 122)</t>
  </si>
  <si>
    <t>AQUÁRIO 100X40X50 - 200 LITROS - VIDRO 6MM</t>
  </si>
  <si>
    <t xml:space="preserve">CATMAT -402071- AQUÁRIO 100X40X50 - 200 LITROS - VIDRO 6MM. COM DIMENSÕES DE 100 CM DE COMPRIMENTO, 40 CM DE LARGURA E 50 CM DE ALTURA, ELE OFERECE UM VOLUME TOTAL DE 200 LITROS, PROPORCIONANDO UM ESPAÇO AMPLO PARA UMA VARIEDADE DE PEIXES E PLANTAS AQUÁTICAS. CARACTERÍSTICAS: MATERIAL DA ESTRUTURA: VIDRO DE 6MM DE ALTA QUALIDADE, GARANTINDO DURABILIDADE E UMA VISÃO CRISTALINA DO INTERIOR DO AQUÁRIO. MATERIAL DAS PAREDES: VIDRO RESISTENTE E TRANSPARENTE, PERMITINDO UMA VISUALIZAÇÃO CLARA E DETALHADA DOS PEIXES E PLANTAS. </t>
  </si>
  <si>
    <t>Aquário Retangular 40x20x25 - 20 Litros</t>
  </si>
  <si>
    <t>CATMAT -408102- AQUÁRIO RETANGULAR 40X20X25 - 20 LITROS. COM DIMENSÕES DE 40 CM DE COMPRIMENTO, 20 CM DE LARGURA E 25 CM DE ALTURA, ELE OFERECE UM VOLUME TOTAL DE 20 LITROS, PROPORCIONANDO UM AMBIENTE CONFORTÁVEL PARA UMA VARIEDADE DE PEIXES E PLANTAS AQUÁTICAS. CARACTERÍSTICAS: MATERIAL DA ESTRUTURA: VIDRO DE ALTA QUALIDADE, GARANTINDO DURABILIDADE E CLAREZA VISUAL. MATERIAL DAS PAREDES: VIDRO RESISTENTE E TRANSPARENTE, PERMITINDO UMA VISUALIZAÇÃO NÍTIDA DO INTERIOR DO AQUÁRIO.</t>
  </si>
  <si>
    <t>ARMADILHA LUMINOSA MATA MOSCA 45 M²</t>
  </si>
  <si>
    <t>CATMAT -451476- Armadilha luminosa mata mosquito e mosca. armadilha luminosa mata mosquito, área de proteção de no mínimo 45m². fixação lateral na parede. suporte para 2 lâmpadas de 15w já inclusa. refil adesivo: pelo menos 1 unidade, com pintura epóxi, cor branca. voltagem: 220 v. garantia de 1 ano.</t>
  </si>
  <si>
    <t>BALIZA PARA TOPOGRAFIA FABRICADO EM TUBO DE AÇO 2 M</t>
  </si>
  <si>
    <t>CATMAT -605747- A baliza para topografia é um equipamento essencial para visada de teodolito em diversos trabalhos de topografia, engenharia e geodésia. Características Deste Item: Material: Fabricada aço, para garantir durabilidade e facilitar o transporte. Dimensões: Altura: 2 metros, ideal para a maioria das aplicações topográficas.</t>
  </si>
  <si>
    <t>BOMBA CENTRÍFUGA ÁGUA 3 CV TRIFÁSICA</t>
  </si>
  <si>
    <t>CATMAT -611561- BOMBA CENTRÍFUGA ÁGUA 3 CV TRIFÁSICA. TIPO MOTOR: TRIFÁSICO, MATERIAL: FERRO FUNDIDO, POTÊNCIA: 3 CV, VOLTAGEM: 380 V, APLICAÇÃO: BOMBA DE RECALQUE, TIPO INSTALAÇÃO: HORIZONTAL. GARANTIA MÍNIMA DE 12 MESES.</t>
  </si>
  <si>
    <t>BOMBA CENTRÍFUGA DE ÁGUA 2CV MONOFÁSICA 220 V</t>
  </si>
  <si>
    <t>CATMAT -446514- Bomba centrífuga água, tipo motor: monofásico, potência: 2 cv, voltagem: 220 v, similar ou superior as marcas: Schneider BC-92S 1C 2 cv; Dancor Cam-W6 2 cv; Eletroplas ECS-200M 2 cv, garantia mínima de 12 meses</t>
  </si>
  <si>
    <t>BOMBA CENTRÍFUGA DE ÁGUA 3CV MONOFÁSICA 220 V</t>
  </si>
  <si>
    <t>CATMAT -460336- BOMBA DE ÁGUA MONOESTÁGIO PERIFÉRICA MONOFÁSICA 3,0 CV 220V CONEXÃO ENTRADA(SUCÇÃO): 1POL OU 1.1/2 POL /SAÍDA(RECALQUE): 1 POL OU 1.1/2 POL/ BOCAIS COM ROSCA BSP / ROTOR FECHADO EM ALUMÍNIO / TIPO CENTRIFUGA / DIÂMETRO DO ROTO: 143 MM ( MÍNIMO) / POTÊNCIA 3,0 CV / ALIMENTAÇÃO: 220V OU BIVOLT / 60HZ / ALTURA MANOMÉTRICA MÁXIMA( M.C.A): ATÉ 36 M / SUCÇÃO MÁXIMA (M.C.A.): 8 METROS / SELO MECÂNICO / 2 POLOS / ROTAÇÃO MÍNIMA: 3.500 R.P.M / GARANTIA MÍNIMA CONTRA VÍCIOS E DEFEITO DE FABRICAÇÃO DE 12 MESES / ASSISTÊNCIA TÉCNICA AUTORIZADA NO ESTADO DE ALAGOAS / SIMILAR OU SUPERIOR AO MODELO SCHNEIDER BC-92S 1B 3,0 CV.</t>
  </si>
  <si>
    <t>BÚSSOLA MAPA</t>
  </si>
  <si>
    <t>CATMAT -234101- Bússola de Navegação MATERIAL: TERMOPLÁSTICO DE ALTA, MÉDIA E BAIXA DENSIDADE; LIMBO MÓVEL, COM RÉGUA, MARCAÇÃO DE ESCALAS 1:25000; LUPA E INDICADORES DOS PONTOS CARDEAIS E DO NORTE DA AGULHA PINTADOS. Similar a Bússola Suunto A-30</t>
  </si>
  <si>
    <t>BÚSSOLA METAL ALTA PRECISÃO ORIGINAL 40MM PORTÁTIL E BOLSO</t>
  </si>
  <si>
    <t>CATMAT -462134- BÚSSOLA METAL ALTA PRECISÃO ORIGINAL 40MM PORTÁTIL E BOLSO. CARACTERÍSTICAS: MATERIAL: LIGA DE ALUMÍNIO, PROPORCIONANDO DURABILIDADE E RESISTÊNCIA; VISOR: FEITO DE VIDRO TEMPERADO, GARANTINDO ALTA TRANSPARÊNCIA E RESISTÊNCIA A IMPACTOS; PONTEIRO FLUORESCENTE: FACILITA A LEITURA EM CONDIÇÕES DE POUCA LUZ; CHAVEIRO INTEGRADO: PERMITE FÁCIL TRANSPORTE E ACESSO RÁPIDO.</t>
  </si>
  <si>
    <t>duas cotações apenas</t>
  </si>
  <si>
    <t>BÚSSOLA TIPO ALIDADE COM LUZ</t>
  </si>
  <si>
    <t>CATMAT -234101- BÚSSOLA TIPO ALIDADE COM LUZ. CARACTERÍSTICAS: FLUTUANTE E AMOVÍVEL: PODE SER FACILMENTE REMOVIDA E FLUTUA NA ÁGUA, GARANTINDO SEGURANÇA EM CASO DE QUEDA; INSTALAÇÃO VERSÁTIL: PODE SER INSTALADA EM QUALQUER INCLINAÇÃO, SEJA VERTICAL, HORIZONTAL OU ATÉ MESMO DE CABEÇA PARA BAIXO, PROPORCIONANDO FLEXIBILIDADE DE USO; À PROVA DE CHOQUE E À PROVA D'ÁGUA: CONSTRUÍDA PARA RESISTIR A IMPACTOS E À ÁGUA, IDEAL PARA AMBIENTES MARÍTIMOS E CONDIÇÕES ADVERSAS; ACESSÓRIOS INCLUÍDOS: VEM COM UMA BOLSA DE TRANSPORTE, SUPORTE DESLIZANTE E PARAFUSOS, FACILITANDO O TRANSPORTE E A INSTALAÇÃO. SIMILAR: PLASTIMO IRIS 100.</t>
  </si>
  <si>
    <t>CAIXA D'AGUA 1000L FIBRA DE VIDRO</t>
  </si>
  <si>
    <t xml:space="preserve">CATMAT -363396- CAIXA D'AGUA 1000L, MATERIAL: FIBRA DE VIDRO, CAPACIDADE: 1.000 L, APLICAÇÃO: ACONDICIONAMENTO DE ÁGUA POTÁVEL, CARACTERÍSTICAS ADICIONAIS: C, PROTEÇÃO SOLAR INTERNA E TRAVAS TAMPA CAIXA.
</t>
  </si>
  <si>
    <r>
      <rPr>
        <rFont val="Arial"/>
        <color rgb="FF1155CC"/>
        <u/>
      </rPr>
      <t xml:space="preserve">CAIXA D'ÁGUA 500 L POLIETILENO </t>
    </r>
    <r>
      <rPr>
        <rFont val="Arial"/>
        <color rgb="FF1155CC"/>
        <u/>
      </rPr>
      <t xml:space="preserve">       </t>
    </r>
  </si>
  <si>
    <t>CATMAT -290081- Caixa D'Água Material: Polietileno , Capacidade: 500 L, Tipo: Cônico , Características Adicionais: Com Tampa</t>
  </si>
  <si>
    <t>CAIXA D'ÁGUA POLIPROPILENO 1000 L</t>
  </si>
  <si>
    <t>CATMAT -290110- Caixa d'água, material: polietileno, tipo: cônico, capacidade: 1.000 L, características adicionais: com tampa</t>
  </si>
  <si>
    <t>CAIXA D'ÁGUA POLIPROPILENO 2000 L</t>
  </si>
  <si>
    <t>CATMAT -441749- CAIXA D'ÁGUA, MATERIAL: POLIETILENO, TIPO: CÔNICO, CAPACIDADE: 2.000 L, CARACTERÍSTICAS ADICIONAIS: COM TAMPA E TRAVA DE SEGURANÇA.</t>
  </si>
  <si>
    <t>CÂMARA DE GERMINAÇÃO TIPO BOD 340 LITROS.</t>
  </si>
  <si>
    <t>CATMAT -413314- Câmara de Germinação (CÂMARA DE GERMINAÇÃO TIPO BOD. CÂMARA DE GERMINAÇÃO TIPO BOD: VOLUME INTERNO DE 340 LITROS COM CONTROLE DE FOTOPERÍODO E TEMPERATURA MICROPROCESSADO DIGITAL, 10 SUPORTES PARA AJUSTE DA ALTURA ENTRE PRATELEIRAS, ACOMPANHAM 10 PRATELEIRAS TIPO GRADE COM ALÇA. MEDIDAS INTERNAS ÚTEIS EM MM (APROXIMADAS): L=510 X P=450 X A=1150. Porta com vedação magnética. Temperatura de trabalho de -10 a 60ºC. Resistência tubular blindada em inox. Convecção de ar forçado quente/frio no sentido vertical, através de ventilador, proporcionando maior homogeneidade de temperatura no interior da câmara. Controle de temperatura PID micro-processado, com indicação digital. Sensor tipo PT-100 com encapsulamento em inox. Sistema de proteção de sobreaquecimento através de termostato hidráulico com ajuste de fábrica. Sistema de Foto-período composto por lâmpadas ladluz do dia, de 20Watts cada, monitorado por um temporizador de 24 horas com intervalos de 15 em 15 minutos. Painel frontal em policarbonato, com comandos e lâmpadas indicadoras de função. Tomadas internas, termômetro.) Tensão 220V</t>
  </si>
  <si>
    <t>CARRINHO DE MÃO 60L SUPER FORTE</t>
  </si>
  <si>
    <t>CATMAT -453137- Carrinho mão, material: braços e pés metálicos, Caçamba metálica reforçada de no mínimo 0,9 mm, roda: pneu com câmara, capacidade mínima da caçamba: 60 L, empunhadura ergonômica.</t>
  </si>
  <si>
    <t>Chocadeira Automática  120 Ovos Ovoscópio e Água Automática</t>
  </si>
  <si>
    <t>CHOCADEIRA COM CAPACIDADE PARA 120 OVOS DE GALINHA</t>
  </si>
  <si>
    <t>CATMAT -221957- Chocadeira com capacidade para 120 ovos de galinha ou 450 ovos de codorna. Com termostato eletrônico digital, higrômetro eletrônico digital, viragem automática através de roletes, resistência de temperatura em aço inox, resistência de umidade, reservatório de água em alumínio com boia e mangueira, visor frontal, alarme, ventilação forçada, abertura de tampa por cima. Voltagem 220V.</t>
  </si>
  <si>
    <t>COMPRESSOR RADIAL 1 CV MONOFÁSICO 220 V</t>
  </si>
  <si>
    <t>CATMAT -300404- COMPRESSOR DE AR, POTÊNCIA MOTOR: 1 CV, TENSÃO: 220 V, APLICAÇÃO:ESTAÇÃO DE PISCICULTURA, CARACTERÍSTICAS ADICIONAIS: RADIAL , CARCAÇA EM ALUMÍNIO, TIPO MOTOR: MONOFÁSICO, GARANTIA MÍNIMA DE 12 MESES</t>
  </si>
  <si>
    <t>Conjunto de equipamentos e softwares de alta precisão para levantamentos topográficos e geodésicos Sistema de Posicionamento Global por Satélite (GNSS)</t>
  </si>
  <si>
    <t xml:space="preserve">CATMAT -462263- Conjunto de equipamentos e softwares de alta precisão para levantamentos topográficos e geodésicos Sistema de Posicionamento Global por Satélite (GNSS). característica. 1. Receptores GNSS: Funcionalidades principais: Captam sinais de dupla frequência das constelações GPS, GLONASS, Galileo e BeiDou. Realizam levantamentos em tempo real (RTK - Real Time Kinematic) e pós-processados. Possuem 226 canais por receptor (base e rover). Rastreiam continuamente códigos e fases dos sinais das constelações. Suportam correções SBAS, EGNOS, WAAS e banda L. Podem ser configurados como base ou rover. Possuem LEDs para indicar status (ligado/desligado, conexão Bluetooth, rastreamento de satélites, bateria, etc.). Transmitem dados nos formatos RTCM SC104, CMR, CMR+, BINEX e NMEA. Minimizam efeitos de multicaminhamento (interferências de sinais). Comunicação via Bluetooth com coletores de dados. Taxa de rastreio configurável de 1 a 20 Hz. Rádio UHF interno com potência de 1 watt. Capacidade de coleta de pontos com bastão inclinado. Integração de antena, memória interna e bateria em uma única peça. Precisões: Estática: 3 mm + 0,1 ppm (horizontal) e 3,5 mm + 0,4 ppm (vertical). Cinemática (RTK): 8 mm + 1 ppm (horizontal) e 15 mm + 1 ppm (vertical). Operam em temperaturas de -40°C a +60°C, com resistência a umidade (100%), água (IP67) e quedas (2 metros sobre concreto). Bateria de íons de lítio com autonomia de 8 horas e opção de bateria externa de 12V. Memória interna para armazenar 500 horas de dados brutos. Portas seriais, USB e alimentação externa. Peso máximo de 1,3 kg. Homologação ANATEL obrigatória. 2. Coletor de Dados: Funcionalidades principais: Sistema operacional Windows ou Android. Tela sensível ao toque de 7 polegadas. Memória RAM mínima de 3 GB e 32 GB de armazenamento interno. Conexões Bluetooth e Wi-Fi. Câmera integrada de 5 MP com flash. Resistência a poeira e umidade (IP65 ou superior). Bateria com autonomia de 12 horas. Processador de 1 GHz. Porta USB. GPS integrado para navegação. 3. Software de Processamento de Dados: Funcionalidades principais: Compatível com sistemas Windows 32-bit ou 64-bit. Interface em português. Licença registrada no fabricante com hardlock USB. Capacidades: Importar dados. Criar projetos. Configurar levantamentos. Pós-processar dados L1 e L2. Ajustar redes geodésicas. Visualizar pontos, linhas e áreas coletadas. Exportar dados para formatos como DXF, DWG e ASCII. Métodos de processamento: estático, estático rápido, stop &amp; go e cinemático. Ajuste de redes pelo método dos mínimos quadrados. Geração de relatórios detalhados com precisões, resíduos e identificadores das estações. Atualizações gratuitas por 1 ano. Desenvolvido pelo mesmo fabricante dos receptores. 4. Software para Coleta de Dados: Funcionalidades principais: Compatível com Windows ou Android. Interface em português. Licenciado pelo fabricante dos receptores. Capacidades: Coleta automatizada de dados. Estaqueamento e escolha de referências. Visualização gráfica e distâncias lineares. Edição de atributos e códigos alfanuméricos. Biblioteca de códigos personalizável. Atualizações gratuitas por 1 ano. 5. Acessórios Inclusos: 1 tripé em alumínio com trava dupla. 1 base nivelante com adaptador. 1 bipé para bastão. 1 bastão em fibra de carbono de 2,0 m. 1 suporte de bastão para o coletor de dados. 2 carregadores de baterias. 1 mala rígida de transporte. 6. Requisitos Adicionais: Treinamento: O fornecedor deve oferecer treinamento de 20 horas, sem custo, com certificação. Certificação ISO 9001: O fabricante deve comprovar qualidade através do certificado ISO 9001. Carta do fabricante: O fornecedor deve ser autorizado pelo fabricante e capaz de prestar suporte técnico. Homologação ANATEL: Os receptores devem estar homologados para operação no Brasil. </t>
  </si>
  <si>
    <t>DEFUMADOR INOX 40 KG</t>
  </si>
  <si>
    <t>CATMAT -276924-  DEFUMADOR, ACABAMENTO:CHAPA INOX 430, CAPACIDADE:40 KG, COMBUSTÍVEL:SERRAGEM DE MADEIRA, APLICAÇÃO:CARNE BOVINA/SUÍNA/AVE/PEIXE/EMBUTIDO/QUEIJO/LEGUMES, CARACTERÍSTICAS ADICIONAIS: JANELA VENTILAÇÃO TOPO, TERMÔMETRO CONTROLE TEMPERATURA</t>
  </si>
  <si>
    <t>DISPERSOR DE SOLOS COPO INOX</t>
  </si>
  <si>
    <t xml:space="preserve">CATMAT -441790- DISPERSOR DE SOLOS COM COPO INOX 220V, Dispersor de solos com copo de aco inox e chicanas, com 3 rotacoes, 10000, 14000 e 17000 rpm (sem carga) conforme norma NBR 7181-220V 50 / 60Hz, procedencia americana. Conforme NBR 7181, 6508 DNER-ME 051. </t>
  </si>
  <si>
    <t>DISPOSITIVO PARA ROMPER CORPO DE PROVA 10X20CM NA DIAMETRAL</t>
  </si>
  <si>
    <t>CATMAT -442992- DISPOSITIVO PARA ROMPER CORPO DE PROVA 10X20CM NA DIAMETRAL, aplicação: Equipamento projetado para atender industrias na área da construção civil onde a finalidade é a compressão vertical do corpo de prova do cilindro 10x20. Composição: Equipamento construído em aço SAE 1020 com cobertura protetiva de zinco, itens incluso: 1 Dispositivo para romper corpo de prova diam. 10x20cm.</t>
  </si>
  <si>
    <t>ESTAÇÃO METEOROLÓGICA WIRELESS 100 METROS</t>
  </si>
  <si>
    <t>CATMAT -622991- ESTAÇÃO METEOROLÓGICA WIRELESS. Conectividade: Porta USB para comunicação com o computador. Software dedicado para transferência e análise de dados meteorológicos. Unidade Principal: Centraliza todas as informações coletadas pelos sensores. Alcance de até 100 metros. Funções e Medidores: Temperatura. Ponto de orvalho. Umidade. Direção e velocidade do vento. Precipitação. Pressão atmosférica. Itens Inclusos: Receptor. Sensores externos. Cabo de conexão USB. Software de análise. Baterias/pilhas. Manual de instruções em português. Garantia: Mínimo de 12 meses.</t>
  </si>
  <si>
    <t>ESTAÇÃO TOTAL DE TOPOGRAFIA</t>
  </si>
  <si>
    <t>CATMAT -621079- ESTAÇÃO TOTAL TIPO: TAQUEÔMETRO, MODELO: PRECISÃO LINEAR, PRECISÃO LINEAR: COM PRISMA: 1,5 MM + 2PPM, SEM PRISMA: 2 MM + 2PPM, ALCANCE: COM PRISMA 4.000 METROS; SEM PRISMA 500, APLICAÇÃO: TOPOGRAFIA, CARACTERÍSTICAS ADICIONAIS: DISPLAY CRISTAL LIQUIDO, TECLADO ALFAUMERICO RETRO, COMPONENTES: MALETA TRANSPORTE, PRISMA, BASTAO E TRIPE. GARANTIA MÍNIMA 12 MESES.</t>
  </si>
  <si>
    <t>GPS PORTÁTIL ROBUSTO E VERSÁTIL</t>
  </si>
  <si>
    <t>CATMAT -603487- GPS portátil robusto e versátil com vários recursos para uso em campo. GPS de alta sensibilidade: garante recepção precisa do sinal mesmo em ambientes desafiadores. Tela sensível ao toque colorida transflectiva de 2,6 polegadas: facilita a visualização em qualquer condição de iluminação. Mapeamento. Memoria: Suporte para cartão microSD™ para armazenamento de mapas e dados adicionais. Registro de trajeto de até 10.000 pontos e 200 trajetos salvos. À prova d'água: classificação IPX7 para proteção contra imersão acidental em água. Similar ao modelo Garmin eTrex 32x. Garantia mínima de 12 meses.</t>
  </si>
  <si>
    <t>GUARDA-SOL EM ALUMÍNIO PARA TOPOGRAFIA 1,60 M AMARELO</t>
  </si>
  <si>
    <t>CATMAT -224076- GUARDA-SOL, MATERIAL:LONA PLÁSTICA, MATERIAL ARMAÇÃO:ALUMÍNIO, ACABAMENTO SUPERFICIAL ARMAÇÃO:NÃO APLICÁVEL, DIÂMETRO:1,60 M, PADRONAGEM:ESTAMPADA, CARACTERÍSTICAS ADICIONAIS:NÃO APLICÁVEL. COR AMARELA; APLICAÇÃO TOPOGRÁFIA</t>
  </si>
  <si>
    <t>KIT TEODOLITO ELETRÔNICO + 2 MIRAS 4M + TRIPÉ</t>
  </si>
  <si>
    <t>CATMAT -605645- Kit Teodolito Eletrônico + 2 Miras 4m + Tripé: 1 Teodolito Eletrônico; 2 Miras de alumínio de 4 metros; 1 Tripé de alumínio com trava; Teodolito Aumento: 30X; Tela Cristal líquido com iluminação (LCD); Foco Mínimo: 1.3 m (12 meses de garantia); Itens inclusos: Teodolito, Mira de alumínio 4 metros; TRIPÉ DE ALUMÍNIO TRAVA; Estojo para transporte;</t>
  </si>
  <si>
    <t>MACRO MOINHO DE FACAS TIPO WILLY DE 1CV</t>
  </si>
  <si>
    <t>CATMAT -321806- Moinho, material gabinete: aço carbono, material tampa: alumínio polido, tipo: faca, componentes: 6 facas fixas e 4 móveis,3 peneiras aço inox malha, voltagem: 220 v, potência: 750 w, potência motor: 1 cv, sistema de segurança, garantia mínima de 12 meses.</t>
  </si>
  <si>
    <t>MEDIDOR DE INCLINAÇÃO IP65 À PROVA D'ÁGUA E POEIRA (CLINÔMETRO )</t>
  </si>
  <si>
    <t>CATMAT -245331- Medidor de Inclinação Digital IP65 ou superior. Faixa de medição: 0° a +90°; Resolução: 0,1°; Precisão: ±0,2°; Display: LCD; Funções: Retenção de dados, desligamento automático; Base magnética: Material: Alumínio; Bateria inclusa. Garantia mínina de 12 meses.</t>
  </si>
  <si>
    <t>MEDIDOR UMIDADE DIGITAL PARA GÃOS PORTÁTIL</t>
  </si>
  <si>
    <t>CATMAT -344752-  MEDIDOR UMIDADE DIGITAL, APLICAÇÃO:MEDIÇÃO DE UMIDADE DOS CEREAIS, TIPO:AUTOMÁTICO, USO:MICROPROCESSADOR DE GRÃOS, FARELOS E FARINHAS, INCORPORADA LATERALMENTE AO MEDIDOR – CAPACIDADE 1.000 G X 0,1 G - ERRO COMBINADO DE ± 0,2 G. GARANTIA MÍNIMA DE 12 MESES. SIMILHAR OU SUPERIOR GEHAKA G610I</t>
  </si>
  <si>
    <t>MIRA DE USO TOPOGRÁFICO 4M</t>
  </si>
  <si>
    <t>CATMAT -265210-  MIRA USO TOPOGRÁFICO, MATERIAL:ALUMÍNIO, TIPO:ENCAIXE, COMPRIMENTO:4 M, APLICAÇÃO:TOPOGRAFIA E AGRIMENSURA</t>
  </si>
  <si>
    <t>MOEDOR DE CARNE (PICADOR) 1/2 CV</t>
  </si>
  <si>
    <t>CATMAT -451433- MOEDOR DE CARNE (PICADOR); COM GABINETE EM AÇO INOXIDÁVEL; PRATO DE SEGURANÇA EM AÇO INOXIDÁVEL (BANDEJA); PÉS ANTIDERRAPANTES; COM DISCO DE 5MM; BIVOLT OU 220 V; POTÊNCIA APROXIMADA DE 1/2 HP. GARANTIA MÍNIMA DE 12 MESES.</t>
  </si>
  <si>
    <t>MOINHO DE BOLA COM CÂMARA FECHADA</t>
  </si>
  <si>
    <t>CATMAT -422899- MOINHO DE BOLA COM CÂMARA FECHADA. CARACTERÍSTICAS: CÂMARA DE MOAGEM: FABRICADA EM AÇO INOX 304; ESFERA DE MOAGEM: AÇO INOX 304; CAPACIDADE DE MOAGEM: VOLUME INTERNO DE 235 ML, PARA MOAGEM DE ATÉ 40 GRAMAS; MOTOR DE INDUÇÃO: 1/4 CV; TENSÃO: 220 VOLTS, COM CABO DE FORÇA DE 3 PINOS CONFORME NORMA ABNT NBR 14136; SEGURANÇA: CÂMARA DE MOAGEM PROTEGIDA: O EQUIPAMENTO NÃO LIGA SE A TAMPA ESTIVER ABERTA. GABINETES: AÇO CARBONO COM PINTURA ELETROSTÁTICA ANTI-CORROSIVA. GARATIA MÍNIMA DE 12 MESES: SIMILAR AO MARCA: MARCONI MA350.</t>
  </si>
  <si>
    <t>MOTOSSERRA CILINDRADA 72,2 CM³ 5,9 CV</t>
  </si>
  <si>
    <t>CATMAT -256551- Motosserra. Motor: Motor de 2 tempos, refrigerado a ar; Cilindrada: 72 cm³; Potência: 5,9 cv (4,4 kW). Características Adicionais: Sistema antivibração; Freio de corrente inercial; Design ergonômico; Similar ou superior a Still MS 462</t>
  </si>
  <si>
    <t>NÍVEL DE CANTONEIRA PARA TOPOGRAFIA</t>
  </si>
  <si>
    <t>CATMAT -382115- Nível de Cantoneira para Topografia:Um nível de cantoneira é um instrumento topográfico simples, porém crucial, utilizado para garantir a horizontalidade ou verticalidade em diversos projetos. Sua forma de L o torna ideal para medições em balizas, bastões e miras. Materiais: Alumínio ou aço,</t>
  </si>
  <si>
    <t>NÍVEL ÓPTICO 32X - PRECISÃO DE 1MM PARA TOPOGRAFIA</t>
  </si>
  <si>
    <t>CATMAT -618388- NIVEL DE PRECISAO USO TOPOGRAFICO PRECISÃO: 1,0 MM/KM, PRECISÃO DE NÍVEL CIRCULAR: 8'/2MM, AMPLIAÇÃO: 32X, ABERTURA OBJETIVA: 39MM, CAMPO VISÃO: 1°30', DIMENSÕES: 200 X 140 X 130MM, CERTIFICAÇÃO: IP66, ACOMPANHA ESTOJO DE TRANSPORTE, SIMILAR OU SUPERIOR A NÍVEL ÓPTICO GEODETIC NDS32X. GARANTIA MÍNIMA DE 12 MESES.</t>
  </si>
  <si>
    <t>PAQUÍMETRO DIGITAL INÓX 150 MM COM ESTOJO</t>
  </si>
  <si>
    <t>CATMAT -218322- PAQUÍMETRO 150MM COM ESTOJO PLÁSTICO - PAQUÍMETRO DIGITAL , MATERIAL PONTAS METAL DURO, RESOLUÇÃO 0,01 MM, PRECISÃO +/- 0,02 MM, LEITURA 7,50 MM, APLICAÇÃO MEDIÇÃO EXTERNA/INTERNA PROFUNDIDADE E RESSALTOS, ALIMENTAÇÃO BATERIA 1,50 V, CAPACIDADE 150 MM, CARACTERÍSTICAS ADICIONAIS BOTÃO LIGA-DESLIGA PRODUZIDO EM AÇO INOX, SIMILAR A MARCA E MODELO MTX-316119</t>
  </si>
  <si>
    <t>PAQUÍMETRO UNIVERSAL 300MM/12 POL INOX</t>
  </si>
  <si>
    <t>CATMAT -301812- PAQUÍMETRO UNIVERSAL, ESCALA COM 300MM, EM AÇO INOXIDÁVEL TEMPERADO, VERNIER COM GEOMETRIA QUE IMPEÇA ERROS POR PARALAXE, DISPOR DE PARAFUSO DE FIXAÇÃO DO VERNIER, CURSOR MONTADO SOBRE GUIAS EM RESSALTO PARA NÃO DESGASTAR OS TRAÇOS DA ESCALA, GRADUAÇÃO EM MM DO VERNIER = 0,05, GRADUAÇÃO EM POL DO VERNIER = 1/128 POL, EXATIDÃO APROXIMADA 0,04MM, FACES DE MEDIÇÃO LAPIDADAS, QUALIDADE IGUAL OU SUPERIOR ÀS MARCAS DIGIMESS-100-020 E MITUTOYO 530-115. GARANTÍA MÍNIMA DE 12 MESES.</t>
  </si>
  <si>
    <t>PERFURADOR DE SOLO À GASOLINA 2,5 HP</t>
  </si>
  <si>
    <t>CATMAT -448269- PERFURADOR SOLO TIPO ESTRUTURA: SOLO , TIPO MOTOR: 2 TEMPOS, REFRIGERADO A AR, MONOCILÍNDRICO , POTÊNCIA: 2,5 HP, ROTAÇÃO LENTA: 3400 RPM, CAPACIDADE MÍNIMA TANQUE: 0,8 L, SISTEMA DE PARTIDA: MANUAL , DIMENSÕES DA BROCA: 80 X 20 CM, COMBUSTÍVEL: GASOLINA. GARANTIA MÍNIMA DE 12 MESES</t>
  </si>
  <si>
    <t>Permeametro de carga constante</t>
  </si>
  <si>
    <t>CATMAT -450438- Permeametro de carga constante, aplicação: Equipamento projetado para atender os ensaios de carga constante. Sendo utilizado para determinação do coeficiente de permeabilidade de Solos granulares, composição: Equipamento construído em Latão, Aço SAE 1020 zincado e Cuba de acrílico., Intens inclusos: 1 Barril de PVC de 10 litro; 1 Permeâmetro de carga constante; 1 Proveta de vidro 250ml; 1 Suporte de madeira para buretas; 1 Tubo de alumínio para proveta; 1m Mangueira de silicone; 2 Buretas de vidro para permeâmetro.</t>
  </si>
  <si>
    <t>PISTOLA VETERINÁRIA AUTOMÁTICA CROMADA OU AÇO INOXIDÁVEL - 50ML</t>
  </si>
  <si>
    <t>CATMAT -471966- Vacinador automático tipo pistola com estojo completo, fabricado liga de alumínio e metal Cromado ou aço inoxidável, tubo de vidro, dosador de alta precisão: de 1 a 5 ml, reservatório de 50 mL fácil regulagem e visualização, encaixe Luer-Lock de fácil manuseio, empunhadura ergométrico que proporciona o máximo conforto nas aplicações em grandes rebanhos. Contém: Pistola de vacinação com cilindro interno; 1 cilindro reserva em vidro; 12 agulhas hipodérmicas; Kit de reparos, 1 maleta, 1 manual de instruções, similar ou superior HOPPNER 310228, garantia mínima 12 meses.</t>
  </si>
  <si>
    <t xml:space="preserve">Plantadeira Adubadora De Empurrar </t>
  </si>
  <si>
    <t>CATMAT -271679- Plantadeira e Adubadeira Manual Giratória Distribua adubos, sementes e outros grânulos com extrema uniformidade, garantindo o desenvolvimento ideal de suas lavouras. Ideal para várias culturas, essa ferramenta oferece precisão e eficiência em seu plantio e adubação. Espaçamento de Plantio: 7 bocas: Espaçamento de 23 cm. 6 bocas: Espaçamento de 27 cm (remova uma boca). 5 bocas: Espaçamento de 32 cm (remova duas bocas). Caixa de Fertilizante: Capacidade para 25 kg, permitindo longos períodos de uso sem necessidade de reabastecimento frequente. Similar ou superior a marca Brutal BG-10. Garantia mínima de 12 meses.</t>
  </si>
  <si>
    <t>PRISMA COM SUPORTE GEODÉSICO</t>
  </si>
  <si>
    <t>CATMAT -219580- PRISMA PARA TOPOGRAFIA, MATERIAL:AÇO INOXIDÁVEL, ACABAMENTO:RESINA, TIPO ROSCA:INTERCAMBIÁVEL, COR ADAPTADOR:LARANJA, CARACTERÍSTICAS ADICIONAIS:ADAPTADOR BAIONETA E ALINHAMENTO EIXO VERTICAL</t>
  </si>
  <si>
    <t>PROGRAMADOR DIGITAL (TEMPORIZADOR) PARA BIOTÉRIOS</t>
  </si>
  <si>
    <t>CATMAT -350610- TEMPORIZADOR DIGITAL PARA CONTROLE DE LUZ COMPATÍVEL PARA 220V. Temporizador Digital para ar condicionado - Barramento - Autovolt 127/220, 16A, 60 Hz. Potência máxima 127V, 220V. Resistiva 2000W 3500W Indutiva 250 W 440wl. Referência: G20 (TMP 20211) COEL(RTST20).</t>
  </si>
  <si>
    <t>PULVERIZADOR COSTAL MANUAL 20 L</t>
  </si>
  <si>
    <t>CATMAT -231314- Pulverizador costal manual, material tanque: polietileno, capacidade tanque: 20 litros, peso bruto máximo: 31,50 kg, aplicação: pulverização de gases e líquido.</t>
  </si>
  <si>
    <t>PULVERIZADOR COSTAL MOTORIZADO 16 L</t>
  </si>
  <si>
    <t>CATMAT -452805- PULVERIZADOR COSTAL MOTORIZADO, PULVERIZADOR COSTAL ELÉTRICO 16L. CARACTERISTÍCAS: TIPO DE BOMBA: DIAFRAGMA; VAZÃO MÁXIMA: 4 L/MIN; PRESSÃO MÁXIMA: 4 BAR (58 PSI); DURAÇÃO DA BATERIA: 8 A 10 HORAS; GARATIA MÍNIMA 12 MESES</t>
  </si>
  <si>
    <t>QUARTEADOR DE AMOSTRAS EM AÇO INOX 16 PLANOS 25 MM</t>
  </si>
  <si>
    <t>CATMAT -347541- QUARTEADOR DE AMOSTRAS EM AÇO INOX 16 PLANOS, TAMANHO DOS PLANO 25 MM, FABRICADO COM CHAPA DE AÇO INOXIDÁVEL, PLANOS INCLINADOS 45°, ACABAMENTO POLIDO; ACOMPANHA TRÊS BANDEJAS; GARANTIA MÍNIMA DE 12 MESES.</t>
  </si>
  <si>
    <t>RETROESCAVADEIRA MOTOR 90HP, TRAÇÃO 4X4 CABINE CONDICIONADA</t>
  </si>
  <si>
    <t>CATMAT -617041- RETROESCAVADEIRA, POTÊNCIA BRUTA MÍNIMA DO MOTOR 90HP, TRAÇÃO 4X4, TRANSMISSÃO DE 4 MARCHAS, 2 SAPATAS ESTABILIZADORAS TIPO GARRA NA PARTE TRASEIRA COM ENVERGADURA DE OPERAÇÃO MÍNIMA DE 3M, CONTRAPESOS INCLUSOS, CAÇAMBA COM ROTAÇÃO DE 205°, CAPACIDADE MÍNIMA DA CARREGADEIRA 0.76 M³, LARGURA MÍNIMA DA CAÇAMBA 2.6M, ALTURA DE DESPEJO MÍNIMO DA CAÇAMBA 2,6M, PNEUS FRONTAIS 18'', PNEUS TRASEIROS DE NO MÍNIMO 26", PESO OPERACIONAL MÍNIMO DE 6750KG, FORÇA DE ESCAVAÇÃO MÍNIMA 32 KN, PROFUNDIDADE MÍNIMA DE ESCAVAÇÃO 4M, CAPACIDADE MÍNIMA DO TANQUE DE COMBUSTÍVEL 170L, CABINE COM AR-CONDICIONADO, LUZ DE TETO NA CABINE, ALARME À MARCHA RÉ, TRAVAMENTO DA LANÇA E DE GIRO PARA TRANSPORTE, BLOQUEIO DE DIFERENCIAL, COBERTURAS DO MOTOR, PARA LAMAS TRASEIRO, LUZES DE SINALIZAÇÃO, LUZES DE OPERAÇÃO, LUZES DE FREIO, CAIXA DE FERRAMENTAS EXTERNA COM TRAVA, CONVERSOR DE TORQUE, AMARRAS PARA TRANSPORTE, BUZINA ELÉTRICA, ESPELHO RETROVISOR, TOMADA 12V INTERNA E EXTERNA, DIREÇÃO HIDRÁULICA, CINTO DE SEGURANÇA RETRÁTIL, ASSENTO COM SUSPENSÃO PNEUMÁTICA, INDICADORES: TEMPERATURA DO LÍQUIDO ARREFECEDOR, NÍVEL DE COMBUSTÍVEL, TACÔMETRO, HORÔMETRO, SERVIÇO DE LIMPEZA DE AR, SERVIÇO DO SEPARADOR DE ÁGUA, FREIOS ATIVADOS, LÍQUIDO ARREFECEDOR DO MOTOR, VISOR DO NÍVEL DE ÓLEO HIDRÁULICO, PRESSÃO DE ÓLEO. SIMILAR A RETROCAVADEIRA JCB 3CX.</t>
  </si>
  <si>
    <t>ROÇADEIRA PROFISSIONAL TIPO SABRE PARA USO SUPERIOR 8H/DIA</t>
  </si>
  <si>
    <t>CATMAT -453258- Roçadeira profissional completa com 3 lâminas, para jornada de trabalho superiores a 8 h/dia a gasolina, com no mínimo 35,2 cilindradas, com potência mínima de 1,5kW (2cv), com capacidade de tanque de no mínimo 580 ml pesando no máximo até 11 kg, similar ou superior a Stihl FS220, garantia mínima de 12 meses, assistência técnica no estado de Alagoas.</t>
  </si>
  <si>
    <t>SONAR E GPS PARA PESCA</t>
  </si>
  <si>
    <t>CATMAT -220005- Sonar e gps para pesca. Display de 4 polegadas: Imagens nítidas e detalhadas de peixes e estruturas. Ótima clareza, visível à luz do dia. Sonar com ajuste automático: O dispositivo se ajusta automaticamente ao sonar conectado para que você possa pescar mais e configurar menos. Menu de fácil utilização e teclado dedicado: Faça ajustes com apenas alguns toques. Especificações: Tipo do transdutor: Bullet Skimmer para montagem na popa. Classificação de proteção: IPX7. Garantia: 1 ano Na caixa: Sonar GPS; transdutor para sonar usado em pescaria; Suporte de montagem do transdutor; Suporte de engate rápido; Fusível e suporte para fusível. Similar Sonar GPS Lowrance HOOK2-4x c/ Transdutor Bullet Skimmer</t>
  </si>
  <si>
    <t>SULCADOR DE 3 LINHAS 0,5 X 1,8M</t>
  </si>
  <si>
    <t>CATMAT -325485- SULCADOR DE 3 LINHAS ACOPLAVEL COM CHASSIS 4X4 E ESPAÇAMENTO DE 0,5 X 1,8M, COM BICOS, ASTES, ESTRUTURA E ALETAS REFORÇADAS PARA EXECUTAR SERVIÇOS EM SOLOS PESADOS.</t>
  </si>
  <si>
    <t>TENSÍMETRO DIGITAL DE AGULHA.</t>
  </si>
  <si>
    <t>CATMAT -615087- TENSÍMETROS DIGITAIS DE AGULHA, SIMILAR OU SUPERIOR A MARCA BLUMAT.</t>
  </si>
  <si>
    <t>TORNO DE BANCADA FIXO 3 POLEGADAS</t>
  </si>
  <si>
    <t>CATMAT -304604- Torno de Bancada Fixo 3 polegadas (76,2 mm), Ferro Nodular, Material: ferro; 3 polegadas.</t>
  </si>
  <si>
    <t>TORNO/MORSA DE BANCADA 6 (150 MM) GIRATÓRIA COM BIGORNA</t>
  </si>
  <si>
    <t>CATMAT -607092- Torno de Bancada Tipo Morsa com Giratória Tamanho 6 em Ferro Fundido. Tipo morsa com giratória; Tamanho 6 pol (150 mm); Material: ferro fundido</t>
  </si>
  <si>
    <t>TOSADOR USO VETERINÁRIO 30W BIVOLT DUAS VELOCIDADES</t>
  </si>
  <si>
    <t>CATMAT -470997- Máquina de Tosa: Potência da máquina: 30W; Bivolt (100-240V 50/60Hz); Duas velocidades: mínima 3000 e máxima 3800 RPM; Máquina de Baixo Ruído, abaixo de 70 dB; Composição da Venda:1 Lâmina de Tosa 40 (já instalada na Máquina de Tosa); 1 Óleo lubrificante; 1 Escova de limpeza;1 Manual; 1 Fonte de alimentação com encaixe no padrão brasileiro. Para animais de pequeno porte. Garantia mínima de 12 meses.</t>
  </si>
  <si>
    <t>TRADO HOLANDÊS DIÂMETRO DE 1 1/2 POL</t>
  </si>
  <si>
    <t>CATMAT -603330- Trado holandês diâmetro de 1 ½ pol fabricado em aço inoxidável, diâmetro de 1 1/2 pol (uma e meia polegada), para coletas de solo em profundidade de 10 em 10 cm, caçamba (ponteira) 10 cm. Os Kits, são compostos de: 01 caçamba, 02 hastes prolongadoras, 01 Cabo, 02 chaves fixas de 19 mm, 01 estojo resistente e o manual de instruções.</t>
  </si>
  <si>
    <t>TRATOR AGRÍCOLA 105 CV 4X4 CLIMATIZADO</t>
  </si>
  <si>
    <t>CATMAT -482813-  TRATOR, POTÊNCIA:MÍNIMO 105 CV, TIPO COMBUSTÍVEL:DIESEL, TIPO MOTOR:4 CILINDROS, TURBO, TRAÇÃO:4X4, TIPO USO:AGRÍCOLA, CARACTERÍSTICAS ADICIONAIS:CABINADO, AR CONDICIONADO QUENTE E FRIO.</t>
  </si>
  <si>
    <t>TRIPÉ DE ALUMÍNIO DUPLA TRAVA TOPOGRAFIA</t>
  </si>
  <si>
    <t>CATMAT -602222- Tripé de Alumínio com Trava Dupla. Características: Material: Alumínio resistente à corrosão e intempéries. Sistema de Trava Dupla: Travas borboleta e rápida para máxima estabilidade e ajuste rápido. Pernas Extensíveis: Ajustável entre 100 cm e 170 cm para diversos usos. Parafuso Universal: Compatível com diversos equipamentos topográficos. Tipo de rosca 5/8 pol. Mesa Plana: Superfície estável para o equipamento. Mesa Plana: Superfície estável para o equipamento. Garantia: 1 ano contra defeitos de fabricação. Compatibilidade Ampla: Funciona com a maioria dos instrumentos topográficos. Similar ao modelo Tripé de alumínio Modelo J30</t>
  </si>
  <si>
    <t>TRIPÉ EXTENSÍVEL PARA BASTÃO TOPOGRÁFICO</t>
  </si>
  <si>
    <t>CATMAT -602222- Tripé em Alumínio para Bastão Topográfico. Material: Alumínio. Tipo: Tripé extensível para bastão topográfico. Compatibilidade: Compatível com bastões topográficos de até 8 metros de comprimento.Estabilidade: Pés antiderrapantes garantem estabilidade em qualquer superfície, mesmo em terrenos irregulares. Incluso: 1 Tripé de Alumínio p/ Bastão 1 estojo de transporte. Similar Marca Xpex Modelo CLS-33</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</si>
</sst>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b/>
      <color theme="1"/>
      <name val="Arial"/>
      <scheme val="minor"/>
    </font>
    <font>
      <b/>
      <u/>
      <color rgb="FF0000FF"/>
    </font>
    <font>
      <color theme="1"/>
      <name val="Arial"/>
      <scheme val="minor"/>
    </font>
    <font>
      <u/>
      <color rgb="FF0000FF"/>
    </font>
    <font>
      <color theme="1"/>
      <name val="Arial"/>
    </font>
    <font>
      <u/>
      <color rgb="FF1155CC"/>
      <name val="Arial"/>
    </font>
    <font>
      <b/>
      <color theme="1"/>
      <name val="Arial"/>
    </font>
    <font>
      <u/>
      <color rgb="FF0000FF"/>
      <name val="Arial"/>
    </font>
    <font>
      <b/>
      <color rgb="FF0000FF"/>
      <name val="Arial"/>
      <scheme val="minor"/>
    </font>
    <font>
      <sz val="11.0"/>
      <color theme="1"/>
      <name val="Arial"/>
    </font>
    <font>
      <u/>
      <color rgb="FF0000FF"/>
    </font>
    <font>
      <u/>
      <color rgb="FF0000FF"/>
      <name val="Arial"/>
    </font>
    <font>
      <u/>
      <color rgb="FF0000FF"/>
      <name val="Arial"/>
    </font>
    <font>
      <u/>
      <color rgb="FF1155CC"/>
      <name val="Arial"/>
    </font>
  </fonts>
  <fills count="5">
    <fill>
      <patternFill patternType="none"/>
    </fill>
    <fill>
      <patternFill patternType="lightGray"/>
    </fill>
    <fill>
      <patternFill patternType="solid">
        <fgColor rgb="FFFFFF00"/>
        <bgColor rgb="FFFFFF00"/>
      </patternFill>
    </fill>
    <fill>
      <patternFill patternType="solid">
        <fgColor rgb="FF00FF00"/>
        <bgColor rgb="FF00FF00"/>
      </patternFill>
    </fill>
    <fill>
      <patternFill patternType="solid">
        <fgColor rgb="FF00FFFF"/>
        <bgColor rgb="FF00FFFF"/>
      </patternFill>
    </fill>
  </fills>
  <borders count="1">
    <border/>
  </borders>
  <cellStyleXfs count="1">
    <xf borderId="0" fillId="0" fontId="0" numFmtId="0" applyAlignment="1" applyFont="1"/>
  </cellStyleXfs>
  <cellXfs count="67">
    <xf borderId="0" fillId="0" fontId="0" numFmtId="0" xfId="0" applyAlignment="1" applyFont="1">
      <alignment readingOrder="0" shrinkToFit="0" vertical="bottom" wrapText="0"/>
    </xf>
    <xf borderId="0" fillId="0" fontId="1" numFmtId="0" xfId="0" applyAlignment="1" applyFont="1">
      <alignment horizontal="left" readingOrder="0" shrinkToFit="0" wrapText="1"/>
    </xf>
    <xf borderId="0" fillId="0" fontId="1" numFmtId="0" xfId="0" applyAlignment="1" applyFont="1">
      <alignment horizontal="center" readingOrder="0" shrinkToFit="0" wrapText="1"/>
    </xf>
    <xf borderId="0" fillId="0" fontId="2" numFmtId="0" xfId="0" applyAlignment="1" applyFont="1">
      <alignment horizontal="center" readingOrder="0" shrinkToFit="0" vertical="center" wrapText="1"/>
    </xf>
    <xf borderId="0" fillId="0" fontId="1" numFmtId="0" xfId="0" applyAlignment="1" applyFont="1">
      <alignment horizontal="center" readingOrder="0" shrinkToFit="0" vertical="center" wrapText="1"/>
    </xf>
    <xf borderId="0" fillId="0" fontId="1" numFmtId="2" xfId="0" applyAlignment="1" applyFont="1" applyNumberFormat="1">
      <alignment horizontal="center" readingOrder="0" shrinkToFit="0" vertical="center" wrapText="1"/>
    </xf>
    <xf borderId="0" fillId="0" fontId="3" numFmtId="0" xfId="0" applyAlignment="1" applyFont="1">
      <alignment horizontal="left" readingOrder="0" shrinkToFit="0" wrapText="0"/>
    </xf>
    <xf borderId="0" fillId="0" fontId="3" numFmtId="0" xfId="0" applyAlignment="1" applyFont="1">
      <alignment horizontal="left" readingOrder="0" shrinkToFit="0" wrapText="1"/>
    </xf>
    <xf borderId="0" fillId="0" fontId="3" numFmtId="0" xfId="0" applyAlignment="1" applyFont="1">
      <alignment horizontal="center" readingOrder="0" shrinkToFit="0" vertical="center" wrapText="1"/>
    </xf>
    <xf borderId="0" fillId="0" fontId="3" numFmtId="0" xfId="0" applyAlignment="1" applyFont="1">
      <alignment horizontal="center" readingOrder="0" shrinkToFit="0" vertical="center" wrapText="0"/>
    </xf>
    <xf borderId="0" fillId="0" fontId="4" numFmtId="0" xfId="0" applyAlignment="1" applyFont="1">
      <alignment readingOrder="0" shrinkToFit="0" vertical="center" wrapText="1"/>
    </xf>
    <xf borderId="0" fillId="0" fontId="3" numFmtId="0" xfId="0" applyAlignment="1" applyFont="1">
      <alignment readingOrder="0" shrinkToFit="0" wrapText="1"/>
    </xf>
    <xf borderId="0" fillId="0" fontId="3" numFmtId="0" xfId="0" applyFont="1"/>
    <xf borderId="0" fillId="0" fontId="5" numFmtId="4" xfId="0" applyAlignment="1" applyFont="1" applyNumberFormat="1">
      <alignment readingOrder="0"/>
    </xf>
    <xf borderId="0" fillId="0" fontId="3" numFmtId="0" xfId="0" applyAlignment="1" applyFont="1">
      <alignment readingOrder="0"/>
    </xf>
    <xf borderId="0" fillId="0" fontId="3" numFmtId="2" xfId="0" applyAlignment="1" applyFont="1" applyNumberFormat="1">
      <alignment readingOrder="0"/>
    </xf>
    <xf borderId="0" fillId="0" fontId="3" numFmtId="14" xfId="0" applyFont="1" applyNumberFormat="1"/>
    <xf borderId="0" fillId="0" fontId="5" numFmtId="0" xfId="0" applyAlignment="1" applyFont="1">
      <alignment horizontal="left" readingOrder="0" shrinkToFit="0" vertical="bottom" wrapText="0"/>
    </xf>
    <xf borderId="0" fillId="0" fontId="5" numFmtId="0" xfId="0" applyAlignment="1" applyFont="1">
      <alignment horizontal="right" shrinkToFit="0" wrapText="1"/>
    </xf>
    <xf borderId="0" fillId="0" fontId="5" numFmtId="0" xfId="0" applyAlignment="1" applyFont="1">
      <alignment horizontal="center" readingOrder="0" shrinkToFit="0" vertical="center" wrapText="1"/>
    </xf>
    <xf borderId="0" fillId="0" fontId="5" numFmtId="0" xfId="0" applyAlignment="1" applyFont="1">
      <alignment horizontal="center" readingOrder="0" vertical="center"/>
    </xf>
    <xf borderId="0" fillId="0" fontId="5" numFmtId="0" xfId="0" applyAlignment="1" applyFont="1">
      <alignment horizontal="center" vertical="center"/>
    </xf>
    <xf borderId="0" fillId="0" fontId="6" numFmtId="0" xfId="0" applyAlignment="1" applyFont="1">
      <alignment shrinkToFit="0" vertical="center" wrapText="1"/>
    </xf>
    <xf borderId="0" fillId="0" fontId="5" numFmtId="0" xfId="0" applyAlignment="1" applyFont="1">
      <alignment shrinkToFit="0" wrapText="1"/>
    </xf>
    <xf borderId="0" fillId="0" fontId="5" numFmtId="4" xfId="0" applyFont="1" applyNumberFormat="1"/>
    <xf borderId="0" fillId="0" fontId="7" numFmtId="0" xfId="0" applyAlignment="1" applyFont="1">
      <alignment horizontal="center" vertical="center"/>
    </xf>
    <xf borderId="0" fillId="0" fontId="8" numFmtId="0" xfId="0" applyAlignment="1" applyFont="1">
      <alignment shrinkToFit="0" vertical="center" wrapText="1"/>
    </xf>
    <xf borderId="0" fillId="0" fontId="5" numFmtId="0" xfId="0" applyAlignment="1" applyFont="1">
      <alignment readingOrder="0" shrinkToFit="0" wrapText="1"/>
    </xf>
    <xf borderId="0" fillId="2" fontId="5" numFmtId="0" xfId="0" applyAlignment="1" applyFill="1" applyFont="1">
      <alignment shrinkToFit="0" wrapText="1"/>
    </xf>
    <xf borderId="0" fillId="0" fontId="5" numFmtId="0" xfId="0" applyAlignment="1" applyFont="1">
      <alignment horizontal="right" readingOrder="0" vertical="bottom"/>
    </xf>
    <xf borderId="0" fillId="0" fontId="5" numFmtId="2" xfId="0" applyAlignment="1" applyFont="1" applyNumberFormat="1">
      <alignment horizontal="right" readingOrder="0" vertical="bottom"/>
    </xf>
    <xf borderId="0" fillId="0" fontId="5" numFmtId="0" xfId="0" applyAlignment="1" applyFont="1">
      <alignment horizontal="right" vertical="bottom"/>
    </xf>
    <xf borderId="0" fillId="0" fontId="5" numFmtId="0" xfId="0" applyAlignment="1" applyFont="1">
      <alignment horizontal="left" shrinkToFit="0" vertical="bottom" wrapText="1"/>
    </xf>
    <xf borderId="0" fillId="0" fontId="5" numFmtId="0" xfId="0" applyAlignment="1" applyFont="1">
      <alignment horizontal="center" readingOrder="0" shrinkToFit="0" vertical="center" wrapText="0"/>
    </xf>
    <xf borderId="0" fillId="0" fontId="9" numFmtId="2" xfId="0" applyAlignment="1" applyFont="1" applyNumberFormat="1">
      <alignment readingOrder="0" shrinkToFit="0" wrapText="1"/>
    </xf>
    <xf borderId="0" fillId="0" fontId="5" numFmtId="0" xfId="0" applyAlignment="1" applyFont="1">
      <alignment horizontal="center" shrinkToFit="0" vertical="center" wrapText="1"/>
    </xf>
    <xf borderId="0" fillId="0" fontId="10" numFmtId="0" xfId="0" applyAlignment="1" applyFont="1">
      <alignment horizontal="center" readingOrder="0" shrinkToFit="0" vertical="center" wrapText="1"/>
    </xf>
    <xf borderId="0" fillId="0" fontId="11" numFmtId="0" xfId="0" applyAlignment="1" applyFont="1">
      <alignment readingOrder="0" shrinkToFit="0" wrapText="1"/>
    </xf>
    <xf borderId="0" fillId="3" fontId="5" numFmtId="0" xfId="0" applyAlignment="1" applyFill="1" applyFont="1">
      <alignment shrinkToFit="0" wrapText="1"/>
    </xf>
    <xf borderId="0" fillId="0" fontId="3" numFmtId="0" xfId="0" applyAlignment="1" applyFont="1">
      <alignment readingOrder="0" shrinkToFit="0" wrapText="0"/>
    </xf>
    <xf borderId="0" fillId="0" fontId="5" numFmtId="0" xfId="0" applyAlignment="1" applyFont="1">
      <alignment vertical="bottom"/>
    </xf>
    <xf borderId="0" fillId="0" fontId="5" numFmtId="0" xfId="0" applyAlignment="1" applyFont="1">
      <alignment readingOrder="0" shrinkToFit="0" wrapText="0"/>
    </xf>
    <xf borderId="0" fillId="0" fontId="5" numFmtId="0" xfId="0" applyAlignment="1" applyFont="1">
      <alignment horizontal="right" readingOrder="0"/>
    </xf>
    <xf borderId="0" fillId="0" fontId="5" numFmtId="0" xfId="0" applyAlignment="1" applyFont="1">
      <alignment horizontal="center" shrinkToFit="0" vertical="center" wrapText="0"/>
    </xf>
    <xf borderId="0" fillId="0" fontId="3" numFmtId="0" xfId="0" applyAlignment="1" applyFont="1">
      <alignment readingOrder="0" shrinkToFit="0" vertical="center" wrapText="1"/>
    </xf>
    <xf borderId="0" fillId="4" fontId="5" numFmtId="0" xfId="0" applyAlignment="1" applyFill="1" applyFont="1">
      <alignment shrinkToFit="0" wrapText="1"/>
    </xf>
    <xf borderId="0" fillId="0" fontId="12" numFmtId="0" xfId="0" applyAlignment="1" applyFont="1">
      <alignment readingOrder="0" shrinkToFit="0" vertical="center" wrapText="1"/>
    </xf>
    <xf borderId="0" fillId="2" fontId="5" numFmtId="0" xfId="0" applyAlignment="1" applyFont="1">
      <alignment horizontal="left" readingOrder="0" shrinkToFit="0" vertical="bottom" wrapText="1"/>
    </xf>
    <xf borderId="0" fillId="2" fontId="5" numFmtId="0" xfId="0" applyAlignment="1" applyFont="1">
      <alignment horizontal="center" readingOrder="0" shrinkToFit="0" vertical="center" wrapText="1"/>
    </xf>
    <xf borderId="0" fillId="2" fontId="5" numFmtId="0" xfId="0" applyAlignment="1" applyFont="1">
      <alignment horizontal="center" readingOrder="0" shrinkToFit="0" vertical="center" wrapText="0"/>
    </xf>
    <xf borderId="0" fillId="0" fontId="13" numFmtId="0" xfId="0" applyAlignment="1" applyFont="1">
      <alignment horizontal="left" readingOrder="0" shrinkToFit="0" vertical="center" wrapText="1"/>
    </xf>
    <xf borderId="0" fillId="0" fontId="5" numFmtId="0" xfId="0" applyAlignment="1" applyFont="1">
      <alignment horizontal="left" readingOrder="0" shrinkToFit="0" vertical="bottom" wrapText="1"/>
    </xf>
    <xf borderId="0" fillId="0" fontId="5" numFmtId="0" xfId="0" applyAlignment="1" applyFont="1">
      <alignment shrinkToFit="0" wrapText="0"/>
    </xf>
    <xf borderId="0" fillId="0" fontId="5" numFmtId="0" xfId="0" applyAlignment="1" applyFont="1">
      <alignment readingOrder="0" vertical="bottom"/>
    </xf>
    <xf borderId="0" fillId="2" fontId="3" numFmtId="2" xfId="0" applyAlignment="1" applyFont="1" applyNumberFormat="1">
      <alignment readingOrder="0"/>
    </xf>
    <xf borderId="0" fillId="0" fontId="3" numFmtId="0" xfId="0" applyAlignment="1" applyFont="1">
      <alignment horizontal="center" shrinkToFit="0" vertical="center" wrapText="1"/>
    </xf>
    <xf borderId="0" fillId="0" fontId="3" numFmtId="0" xfId="0" applyAlignment="1" applyFont="1">
      <alignment horizontal="center" shrinkToFit="0" vertical="center" wrapText="0"/>
    </xf>
    <xf borderId="0" fillId="0" fontId="3" numFmtId="0" xfId="0" applyAlignment="1" applyFont="1">
      <alignment readingOrder="0" shrinkToFit="0" wrapText="1"/>
    </xf>
    <xf borderId="0" fillId="0" fontId="14" numFmtId="0" xfId="0" applyAlignment="1" applyFont="1">
      <alignment readingOrder="0" shrinkToFit="0" vertical="center" wrapText="1"/>
    </xf>
    <xf borderId="0" fillId="0" fontId="5" numFmtId="0" xfId="0" applyAlignment="1" applyFont="1">
      <alignment horizontal="right" readingOrder="0" shrinkToFit="0" wrapText="1"/>
    </xf>
    <xf borderId="0" fillId="0" fontId="3" numFmtId="0" xfId="0" applyAlignment="1" applyFont="1">
      <alignment shrinkToFit="0" wrapText="1"/>
    </xf>
    <xf borderId="0" fillId="0" fontId="3" numFmtId="0" xfId="0" applyAlignment="1" applyFont="1">
      <alignment horizontal="center" readingOrder="0" vertical="center"/>
    </xf>
    <xf borderId="0" fillId="0" fontId="5" numFmtId="4" xfId="0" applyAlignment="1" applyFont="1" applyNumberFormat="1">
      <alignment readingOrder="0" shrinkToFit="0" wrapText="1"/>
    </xf>
    <xf borderId="0" fillId="0" fontId="3" numFmtId="0" xfId="0" applyAlignment="1" applyFont="1">
      <alignment horizontal="left" shrinkToFit="0" wrapText="0"/>
    </xf>
    <xf borderId="0" fillId="0" fontId="3" numFmtId="0" xfId="0" applyAlignment="1" applyFont="1">
      <alignment horizontal="left" shrinkToFit="0" wrapText="1"/>
    </xf>
    <xf borderId="0" fillId="0" fontId="3" numFmtId="0" xfId="0" applyAlignment="1" applyFont="1">
      <alignment shrinkToFit="0" vertical="center" wrapText="1"/>
    </xf>
    <xf borderId="0" fillId="0" fontId="3" numFmtId="2" xfId="0" applyAlignment="1" applyFont="1" applyNumberForma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sipac.sig.ufal.br/sipac/visualizaMaterial.do?popup=true&amp;id=26081&amp;acao=12" TargetMode="External"/><Relationship Id="rId42" Type="http://schemas.openxmlformats.org/officeDocument/2006/relationships/hyperlink" Target="https://www.comag.com.br/jogo-de-peneiras-para-classificacao-de-soja.html" TargetMode="External"/><Relationship Id="rId41" Type="http://schemas.openxmlformats.org/officeDocument/2006/relationships/hyperlink" Target="https://sipac.sig.ufal.br/sipac/visualizaMaterial.do?popup=true&amp;id=34965&amp;acao=12" TargetMode="External"/><Relationship Id="rId44" Type="http://schemas.openxmlformats.org/officeDocument/2006/relationships/hyperlink" Target="https://sipac.sig.ufal.br/sipac/visualizaMaterial.do?popup=true&amp;id=32562&amp;acao=12" TargetMode="External"/><Relationship Id="rId43" Type="http://schemas.openxmlformats.org/officeDocument/2006/relationships/hyperlink" Target="https://sipac.sig.ufal.br/sipac/visualizaMaterial.do?popup=true&amp;id=32937&amp;acao=12" TargetMode="External"/><Relationship Id="rId46" Type="http://schemas.openxmlformats.org/officeDocument/2006/relationships/hyperlink" Target="https://sipac.sig.ufal.br/sipac/visualizaMaterial.do?popup=true&amp;id=26019&amp;acao=12" TargetMode="External"/><Relationship Id="rId45" Type="http://schemas.openxmlformats.org/officeDocument/2006/relationships/hyperlink" Target="https://sipac.sig.ufal.br/sipac/visualizaMaterial.do?popup=true&amp;id=28120&amp;acao=12" TargetMode="External"/><Relationship Id="rId107" Type="http://schemas.openxmlformats.org/officeDocument/2006/relationships/hyperlink" Target="https://sipac.sig.ufal.br/sipac/visualizaMaterial.do?popup=true&amp;id=23978&amp;acao=12" TargetMode="External"/><Relationship Id="rId106" Type="http://schemas.openxmlformats.org/officeDocument/2006/relationships/hyperlink" Target="https://www.cheeselab.com.br/analisador-de-leite-ultrassonico-s-pfp?parceiro=9096&amp;gad_source=1&amp;gclid=CjwKCAiAzvC9BhADEiwAEhtlN4c7ZP-t3DrXuHSrkF-IXw_k9Zj9j-TlPKaOkzIR6yXL_PCZzI64yhoCFLoQAvD_BwE" TargetMode="External"/><Relationship Id="rId105" Type="http://schemas.openxmlformats.org/officeDocument/2006/relationships/hyperlink" Target="https://sipac.sig.ufal.br/sipac/visualizaMaterial.do?popup=true&amp;id=23976&amp;acao=12" TargetMode="External"/><Relationship Id="rId104" Type="http://schemas.openxmlformats.org/officeDocument/2006/relationships/hyperlink" Target="https://sigmasensors.com.br/produtos/abrigo-meteorologico-rs1" TargetMode="External"/><Relationship Id="rId109" Type="http://schemas.openxmlformats.org/officeDocument/2006/relationships/hyperlink" Target="https://sipac.sig.ufal.br/sipac/visualizaMaterial.do?popup=true&amp;id=34970&amp;acao=12" TargetMode="External"/><Relationship Id="rId108" Type="http://schemas.openxmlformats.org/officeDocument/2006/relationships/hyperlink" Target="https://sipac.sig.ufal.br/sipac/visualizaMaterial.do?popup=true&amp;id=34969&amp;acao=12" TargetMode="External"/><Relationship Id="rId48" Type="http://schemas.openxmlformats.org/officeDocument/2006/relationships/hyperlink" Target="https://sipac.sig.ufal.br/sipac/visualizaMaterial.do?popup=true&amp;id=34966&amp;acao=12" TargetMode="External"/><Relationship Id="rId47" Type="http://schemas.openxmlformats.org/officeDocument/2006/relationships/hyperlink" Target="https://sipac.sig.ufal.br/sipac/visualizaMaterial.do?popup=true&amp;id=25987&amp;acao=12" TargetMode="External"/><Relationship Id="rId49" Type="http://schemas.openxmlformats.org/officeDocument/2006/relationships/hyperlink" Target="https://sipac.sig.ufal.br/sipac/visualizaMaterial.do?popup=true&amp;id=28785&amp;acao=12" TargetMode="External"/><Relationship Id="rId103" Type="http://schemas.openxmlformats.org/officeDocument/2006/relationships/hyperlink" Target="https://sipac.sig.ufal.br/sipac/visualizaMaterial.do?popup=true&amp;id=31174&amp;acao=12" TargetMode="External"/><Relationship Id="rId102" Type="http://schemas.openxmlformats.org/officeDocument/2006/relationships/hyperlink" Target="https://sipac.sig.ufal.br/sipac/visualizaMaterial.do?popup=true&amp;id=22695&amp;acao=12" TargetMode="External"/><Relationship Id="rId101" Type="http://schemas.openxmlformats.org/officeDocument/2006/relationships/hyperlink" Target="https://sipac.sig.ufal.br/sipac/visualizaMaterial.do?popup=true&amp;id=30411&amp;acao=12" TargetMode="External"/><Relationship Id="rId100" Type="http://schemas.openxmlformats.org/officeDocument/2006/relationships/hyperlink" Target="https://sipac.sig.ufal.br/sipac/visualizaMaterial.do?popup=true&amp;id=28148&amp;acao=12" TargetMode="External"/><Relationship Id="rId31" Type="http://schemas.openxmlformats.org/officeDocument/2006/relationships/hyperlink" Target="https://sipac.sig.ufal.br/sipac/visualizaMaterial.do?popup=true&amp;id=34964&amp;acao=12" TargetMode="External"/><Relationship Id="rId30" Type="http://schemas.openxmlformats.org/officeDocument/2006/relationships/hyperlink" Target="https://sipac.sig.ufal.br/sipac/visualizaMaterial.do?popup=true&amp;id=24003&amp;acao=12" TargetMode="External"/><Relationship Id="rId33" Type="http://schemas.openxmlformats.org/officeDocument/2006/relationships/hyperlink" Target="https://sipac.sig.ufal.br/sipac/visualizaMaterial.do?popup=true&amp;id=23143&amp;acao=12" TargetMode="External"/><Relationship Id="rId32" Type="http://schemas.openxmlformats.org/officeDocument/2006/relationships/hyperlink" Target="https://sipac.sig.ufal.br/sipac/visualizaMaterial.do?popup=true&amp;id=30145&amp;acao=12" TargetMode="External"/><Relationship Id="rId35" Type="http://schemas.openxmlformats.org/officeDocument/2006/relationships/hyperlink" Target="https://sipac.sig.ufal.br/sipac/visualizaMaterial.do?popup=true&amp;id=24752&amp;acao=12" TargetMode="External"/><Relationship Id="rId34" Type="http://schemas.openxmlformats.org/officeDocument/2006/relationships/hyperlink" Target="https://sipac.sig.ufal.br/sipac/visualizaMaterial.do?popup=true&amp;id=23144&amp;acao=12" TargetMode="External"/><Relationship Id="rId37" Type="http://schemas.openxmlformats.org/officeDocument/2006/relationships/hyperlink" Target="https://sipac.sig.ufal.br/sipac/visualizaMaterial.do?popup=true&amp;id=6116&amp;acao=12" TargetMode="External"/><Relationship Id="rId36" Type="http://schemas.openxmlformats.org/officeDocument/2006/relationships/hyperlink" Target="https://sipac.sig.ufal.br/sipac/visualizaMaterial.do?popup=true&amp;id=22697&amp;acao=12" TargetMode="External"/><Relationship Id="rId39" Type="http://schemas.openxmlformats.org/officeDocument/2006/relationships/hyperlink" Target="https://sipac.sig.ufal.br/sipac/visualizaMaterial.do?popup=true&amp;id=28114&amp;acao=12" TargetMode="External"/><Relationship Id="rId38" Type="http://schemas.openxmlformats.org/officeDocument/2006/relationships/hyperlink" Target="https://sipac.sig.ufal.br/sipac/visualizaMaterial.do?popup=true&amp;id=22861&amp;acao=12" TargetMode="External"/><Relationship Id="rId20" Type="http://schemas.openxmlformats.org/officeDocument/2006/relationships/hyperlink" Target="https://sipac.sig.ufal.br/sipac/visualizaMaterial.do?popup=true&amp;id=32851&amp;acao=12" TargetMode="External"/><Relationship Id="rId22" Type="http://schemas.openxmlformats.org/officeDocument/2006/relationships/hyperlink" Target="https://www.didaticasp.com.br/conjunto-de-cravacao-hilf-brucutu-com-haste-peso-sapata-e-3-cilindros" TargetMode="External"/><Relationship Id="rId21" Type="http://schemas.openxmlformats.org/officeDocument/2006/relationships/hyperlink" Target="https://sipac.sig.ufal.br/sipac/visualizaMaterial.do?popup=true&amp;id=34960&amp;acao=12" TargetMode="External"/><Relationship Id="rId24" Type="http://schemas.openxmlformats.org/officeDocument/2006/relationships/hyperlink" Target="https://sipac.sig.ufal.br/sipac/visualizaMaterial.do?popup=true&amp;id=30159&amp;acao=12" TargetMode="External"/><Relationship Id="rId23" Type="http://schemas.openxmlformats.org/officeDocument/2006/relationships/hyperlink" Target="https://sipac.sig.ufal.br/sipac/visualizaMaterial.do?popup=true&amp;id=28100&amp;acao=12" TargetMode="External"/><Relationship Id="rId129" Type="http://schemas.openxmlformats.org/officeDocument/2006/relationships/hyperlink" Target="https://sipac.sig.ufal.br/sipac/visualizaMaterial.do?popup=true&amp;id=34980&amp;acao=12" TargetMode="External"/><Relationship Id="rId128" Type="http://schemas.openxmlformats.org/officeDocument/2006/relationships/hyperlink" Target="https://sipac.sig.ufal.br/sipac/visualizaMaterial.do?popup=true&amp;id=31219&amp;acao=12" TargetMode="External"/><Relationship Id="rId127" Type="http://schemas.openxmlformats.org/officeDocument/2006/relationships/hyperlink" Target="https://sipac.sig.ufal.br/sipac/visualizaMaterial.do?popup=true&amp;id=32232&amp;acao=12" TargetMode="External"/><Relationship Id="rId126" Type="http://schemas.openxmlformats.org/officeDocument/2006/relationships/hyperlink" Target="https://sipac.sig.ufal.br/sipac/visualizaMaterial.do?popup=true&amp;id=28161&amp;acao=12" TargetMode="External"/><Relationship Id="rId26" Type="http://schemas.openxmlformats.org/officeDocument/2006/relationships/hyperlink" Target="https://sipac.sig.ufal.br/sipac/visualizaMaterial.do?popup=true&amp;id=25974&amp;acao=12" TargetMode="External"/><Relationship Id="rId121" Type="http://schemas.openxmlformats.org/officeDocument/2006/relationships/hyperlink" Target="https://sipac.sig.ufal.br/sipac/visualizaMaterial.do?popup=true&amp;id=31176&amp;acao=12" TargetMode="External"/><Relationship Id="rId25" Type="http://schemas.openxmlformats.org/officeDocument/2006/relationships/hyperlink" Target="https://sipac.sig.ufal.br/sipac/visualizaMaterial.do?popup=true&amp;id=23084&amp;acao=12" TargetMode="External"/><Relationship Id="rId120" Type="http://schemas.openxmlformats.org/officeDocument/2006/relationships/hyperlink" Target="https://velamar.com.br/bussola-tipo-alidade-plastimo-iris-100-com-luz/" TargetMode="External"/><Relationship Id="rId28" Type="http://schemas.openxmlformats.org/officeDocument/2006/relationships/hyperlink" Target="https://sipac.sig.ufal.br/sipac/visualizaMaterial.do?popup=true&amp;id=32560&amp;acao=12" TargetMode="External"/><Relationship Id="rId27" Type="http://schemas.openxmlformats.org/officeDocument/2006/relationships/hyperlink" Target="https://sipac.sig.ufal.br/sipac/visualizaMaterial.do?popup=true&amp;id=23085&amp;acao=12" TargetMode="External"/><Relationship Id="rId125" Type="http://schemas.openxmlformats.org/officeDocument/2006/relationships/hyperlink" Target="https://sipac.sig.ufal.br/sipac/visualizaMaterial.do?popup=true&amp;id=32947&amp;acao=12" TargetMode="External"/><Relationship Id="rId29" Type="http://schemas.openxmlformats.org/officeDocument/2006/relationships/hyperlink" Target="https://sipac.sig.ufal.br/sipac/visualizaMaterial.do?popup=true&amp;id=23087&amp;acao=12" TargetMode="External"/><Relationship Id="rId124" Type="http://schemas.openxmlformats.org/officeDocument/2006/relationships/hyperlink" Target="https://sipac.sig.ufal.br/sipac/visualizaMaterial.do?popup=true&amp;id=34979&amp;acao=12" TargetMode="External"/><Relationship Id="rId123" Type="http://schemas.openxmlformats.org/officeDocument/2006/relationships/hyperlink" Target="https://sipac.sig.ufal.br/sipac/visualizaMaterial.do?popup=true&amp;id=28158&amp;acao=12" TargetMode="External"/><Relationship Id="rId122" Type="http://schemas.openxmlformats.org/officeDocument/2006/relationships/hyperlink" Target="https://sipac.sig.ufal.br/sipac/visualizaMaterial.do?popup=true&amp;id=32567&amp;acao=12" TargetMode="External"/><Relationship Id="rId95" Type="http://schemas.openxmlformats.org/officeDocument/2006/relationships/hyperlink" Target="https://sipac.sig.ufal.br/sipac/visualizaMaterial.do?popup=true&amp;id=28140&amp;acao=12" TargetMode="External"/><Relationship Id="rId94" Type="http://schemas.openxmlformats.org/officeDocument/2006/relationships/hyperlink" Target="https://sipac.sig.ufal.br/sipac/visualizaMaterial.do?popup=true&amp;id=28139&amp;acao=12" TargetMode="External"/><Relationship Id="rId97" Type="http://schemas.openxmlformats.org/officeDocument/2006/relationships/hyperlink" Target="https://sipac.sig.ufal.br/sipac/visualizaMaterial.do?popup=true&amp;id=28145&amp;acao=12" TargetMode="External"/><Relationship Id="rId96" Type="http://schemas.openxmlformats.org/officeDocument/2006/relationships/hyperlink" Target="https://sipac.sig.ufal.br/sipac/visualizaMaterial.do?popup=true&amp;id=28144&amp;acao=12" TargetMode="External"/><Relationship Id="rId11" Type="http://schemas.openxmlformats.org/officeDocument/2006/relationships/hyperlink" Target="https://sipac.sig.ufal.br/sipac/visualizaMaterial.do?popup=true&amp;id=32938&amp;acao=12" TargetMode="External"/><Relationship Id="rId99" Type="http://schemas.openxmlformats.org/officeDocument/2006/relationships/hyperlink" Target="https://sipac.sig.ufal.br/sipac/visualizaMaterial.do?popup=true&amp;id=28147&amp;acao=12" TargetMode="External"/><Relationship Id="rId10" Type="http://schemas.openxmlformats.org/officeDocument/2006/relationships/hyperlink" Target="https://sipac.sig.ufal.br/sipac/visualizaMaterial.do?popup=true&amp;id=25744&amp;acao=12" TargetMode="External"/><Relationship Id="rId98" Type="http://schemas.openxmlformats.org/officeDocument/2006/relationships/hyperlink" Target="https://sipac.sig.ufal.br/sipac/visualizaMaterial.do?popup=true&amp;id=28146&amp;acao=12" TargetMode="External"/><Relationship Id="rId13" Type="http://schemas.openxmlformats.org/officeDocument/2006/relationships/hyperlink" Target="https://sipac.sig.ufal.br/sipac/visualizaMaterial.do?popup=true&amp;id=34959&amp;acao=12" TargetMode="External"/><Relationship Id="rId12" Type="http://schemas.openxmlformats.org/officeDocument/2006/relationships/hyperlink" Target="https://sipac.sig.ufal.br/sipac/visualizaMaterial.do?popup=true&amp;id=32939&amp;acao=12" TargetMode="External"/><Relationship Id="rId91" Type="http://schemas.openxmlformats.org/officeDocument/2006/relationships/hyperlink" Target="https://sipac.sig.ufal.br/sipac/visualizaMaterial.do?popup=true&amp;id=24827&amp;acao=12" TargetMode="External"/><Relationship Id="rId90" Type="http://schemas.openxmlformats.org/officeDocument/2006/relationships/hyperlink" Target="https://sipac.sig.ufal.br/sipac/visualizaMaterial.do?popup=true&amp;id=32995&amp;acao=12" TargetMode="External"/><Relationship Id="rId93" Type="http://schemas.openxmlformats.org/officeDocument/2006/relationships/hyperlink" Target="https://sipac.sig.ufal.br/sipac/visualizaMaterial.do?popup=true&amp;id=23044&amp;acao=12" TargetMode="External"/><Relationship Id="rId92" Type="http://schemas.openxmlformats.org/officeDocument/2006/relationships/hyperlink" Target="https://sipac.sig.ufal.br/sipac/visualizaMaterial.do?popup=true&amp;id=34968&amp;acao=12" TargetMode="External"/><Relationship Id="rId118" Type="http://schemas.openxmlformats.org/officeDocument/2006/relationships/hyperlink" Target="https://produto.mercadolivre.com.br/MLB-3148878884-bussola-metal-alta-preciso-original-40mm-portatil-e-bolso-_JM" TargetMode="External"/><Relationship Id="rId117" Type="http://schemas.openxmlformats.org/officeDocument/2006/relationships/hyperlink" Target="https://sipac.sig.ufal.br/sipac/visualizaMaterial.do?popup=true&amp;id=34972&amp;acao=12" TargetMode="External"/><Relationship Id="rId116" Type="http://schemas.openxmlformats.org/officeDocument/2006/relationships/hyperlink" Target="https://sipac.sig.ufal.br/sipac/visualizaMaterial.do?popup=true&amp;id=32941&amp;acao=12" TargetMode="External"/><Relationship Id="rId115" Type="http://schemas.openxmlformats.org/officeDocument/2006/relationships/hyperlink" Target="https://sipac.sig.ufal.br/sipac/visualizaMaterial.do?popup=true&amp;id=32940&amp;acao=12" TargetMode="External"/><Relationship Id="rId119" Type="http://schemas.openxmlformats.org/officeDocument/2006/relationships/hyperlink" Target="https://sipac.sig.ufal.br/sipac/visualizaMaterial.do?popup=true&amp;id=34973&amp;acao=12" TargetMode="External"/><Relationship Id="rId15" Type="http://schemas.openxmlformats.org/officeDocument/2006/relationships/hyperlink" Target="https://sipac.sig.ufal.br/sipac/visualizaMaterial.do?popup=true&amp;id=30126&amp;acao=12" TargetMode="External"/><Relationship Id="rId110" Type="http://schemas.openxmlformats.org/officeDocument/2006/relationships/hyperlink" Target="https://www.casadaada.com.br/MLB-2674877960-aquario-retangular-40x20x25-20-litros-_JM" TargetMode="External"/><Relationship Id="rId14" Type="http://schemas.openxmlformats.org/officeDocument/2006/relationships/hyperlink" Target="https://sipac.sig.ufal.br/sipac/visualizaMaterial.do?popup=true&amp;id=32809&amp;acao=12" TargetMode="External"/><Relationship Id="rId17" Type="http://schemas.openxmlformats.org/officeDocument/2006/relationships/hyperlink" Target="https://sipac.sig.ufal.br/sipac/visualizaMaterial.do?popup=true&amp;id=32557&amp;acao=12" TargetMode="External"/><Relationship Id="rId16" Type="http://schemas.openxmlformats.org/officeDocument/2006/relationships/hyperlink" Target="https://sipac.sig.ufal.br/sipac/visualizaMaterial.do?popup=true&amp;id=22855&amp;acao=12" TargetMode="External"/><Relationship Id="rId19" Type="http://schemas.openxmlformats.org/officeDocument/2006/relationships/hyperlink" Target="https://sipac.sig.ufal.br/sipac/visualizaMaterial.do?popup=true&amp;id=22698&amp;acao=12" TargetMode="External"/><Relationship Id="rId114" Type="http://schemas.openxmlformats.org/officeDocument/2006/relationships/hyperlink" Target="https://sipac.sig.ufal.br/sipac/visualizaMaterial.do?popup=true&amp;id=17045&amp;acao=12" TargetMode="External"/><Relationship Id="rId18" Type="http://schemas.openxmlformats.org/officeDocument/2006/relationships/hyperlink" Target="https://sipac.sig.ufal.br/sipac/visualizaMaterial.do?popup=true&amp;id=23080&amp;acao=12" TargetMode="External"/><Relationship Id="rId113" Type="http://schemas.openxmlformats.org/officeDocument/2006/relationships/hyperlink" Target="https://sipac.sig.ufal.br/sipac/visualizaMaterial.do?popup=true&amp;id=34971&amp;acao=12" TargetMode="External"/><Relationship Id="rId112" Type="http://schemas.openxmlformats.org/officeDocument/2006/relationships/hyperlink" Target="https://sipac.sig.ufal.br/sipac/visualizaMaterial.do?popup=true&amp;id=32936&amp;acao=12" TargetMode="External"/><Relationship Id="rId111" Type="http://schemas.openxmlformats.org/officeDocument/2006/relationships/hyperlink" Target="https://sipac.sig.ufal.br/sipac/visualizaMaterial.do?popup=true&amp;id=28135&amp;acao=12" TargetMode="External"/><Relationship Id="rId84" Type="http://schemas.openxmlformats.org/officeDocument/2006/relationships/hyperlink" Target="https://sipac.sig.ufal.br/sipac/visualizaMaterial.do?popup=true&amp;id=24760&amp;acao=12" TargetMode="External"/><Relationship Id="rId83" Type="http://schemas.openxmlformats.org/officeDocument/2006/relationships/hyperlink" Target="https://sipac.sig.ufal.br/sipac/visualizaMaterial.do?popup=true&amp;id=24793&amp;acao=12" TargetMode="External"/><Relationship Id="rId86" Type="http://schemas.openxmlformats.org/officeDocument/2006/relationships/hyperlink" Target="https://sipac.sig.ufal.br/sipac/visualizaMaterial.do?popup=true&amp;id=22693&amp;acao=12" TargetMode="External"/><Relationship Id="rId85" Type="http://schemas.openxmlformats.org/officeDocument/2006/relationships/hyperlink" Target="https://sipac.sig.ufal.br/sipac/visualizaMaterial.do?popup=true&amp;id=22696&amp;acao=12" TargetMode="External"/><Relationship Id="rId88" Type="http://schemas.openxmlformats.org/officeDocument/2006/relationships/hyperlink" Target="https://sipac.sig.ufal.br/sipac/visualizaMaterial.do?popup=true&amp;id=28137&amp;acao=12" TargetMode="External"/><Relationship Id="rId150" Type="http://schemas.openxmlformats.org/officeDocument/2006/relationships/hyperlink" Target="https://sipac.sig.ufal.br/sipac/visualizaMaterial.do?popup=true&amp;id=31182&amp;acao=12" TargetMode="External"/><Relationship Id="rId87" Type="http://schemas.openxmlformats.org/officeDocument/2006/relationships/hyperlink" Target="https://sipac.sig.ufal.br/sipac/visualizaMaterial.do?popup=true&amp;id=24763&amp;acao=12" TargetMode="External"/><Relationship Id="rId89" Type="http://schemas.openxmlformats.org/officeDocument/2006/relationships/hyperlink" Target="https://sipac.sig.ufal.br/sipac/visualizaMaterial.do?popup=true&amp;id=28138&amp;acao=12" TargetMode="External"/><Relationship Id="rId80" Type="http://schemas.openxmlformats.org/officeDocument/2006/relationships/hyperlink" Target="https://www.embratop.com.br/produto/sapata-esferica-para-mira/" TargetMode="External"/><Relationship Id="rId82" Type="http://schemas.openxmlformats.org/officeDocument/2006/relationships/hyperlink" Target="https://sipac.sig.ufal.br/sipac/visualizaMaterial.do?popup=true&amp;id=23405&amp;acao=12" TargetMode="External"/><Relationship Id="rId81" Type="http://schemas.openxmlformats.org/officeDocument/2006/relationships/hyperlink" Target="https://sipac.sig.ufal.br/sipac/visualizaMaterial.do?popup=true&amp;id=23868&amp;acao=12" TargetMode="External"/><Relationship Id="rId1" Type="http://schemas.openxmlformats.org/officeDocument/2006/relationships/hyperlink" Target="https://ntiufalbr-my.sharepoint.com/:x:/g/personal/jessica_abs_proginst_ufal_br/Ea9nXXGaaF9BkTFR1urX6toBhp1D1wQtjfkbJOaTo3PTOQ?rtime=0TB7aFJd3Ug" TargetMode="External"/><Relationship Id="rId2" Type="http://schemas.openxmlformats.org/officeDocument/2006/relationships/hyperlink" Target="https://sipac.sig.ufal.br/sipac/visualizaMaterial.do?popup=true&amp;id=25991&amp;acao=12" TargetMode="External"/><Relationship Id="rId3" Type="http://schemas.openxmlformats.org/officeDocument/2006/relationships/hyperlink" Target="https://sipac.sig.ufal.br/sipac/visualizaMaterial.do?popup=true&amp;id=25992&amp;acao=12" TargetMode="External"/><Relationship Id="rId149" Type="http://schemas.openxmlformats.org/officeDocument/2006/relationships/hyperlink" Target="https://sipac.sig.ufal.br/sipac/visualizaMaterial.do?popup=true&amp;id=31221&amp;acao=12" TargetMode="External"/><Relationship Id="rId4" Type="http://schemas.openxmlformats.org/officeDocument/2006/relationships/hyperlink" Target="https://sipac.sig.ufal.br/sipac/visualizaMaterial.do?popup=true&amp;id=22699&amp;acao=12" TargetMode="External"/><Relationship Id="rId148" Type="http://schemas.openxmlformats.org/officeDocument/2006/relationships/hyperlink" Target="https://sipac.sig.ufal.br/sipac/visualizaMaterial.do?popup=true&amp;id=34988&amp;acao=12" TargetMode="External"/><Relationship Id="rId9" Type="http://schemas.openxmlformats.org/officeDocument/2006/relationships/hyperlink" Target="https://sipac.sig.ufal.br/sipac/visualizaMaterial.do?popup=true&amp;id=30410&amp;acao=12" TargetMode="External"/><Relationship Id="rId143" Type="http://schemas.openxmlformats.org/officeDocument/2006/relationships/hyperlink" Target="https://sipac.sig.ufal.br/sipac/visualizaMaterial.do?popup=true&amp;id=34987&amp;acao=12" TargetMode="External"/><Relationship Id="rId142" Type="http://schemas.openxmlformats.org/officeDocument/2006/relationships/hyperlink" Target="https://sipac.sig.ufal.br/sipac/visualizaMaterial.do?popup=true&amp;id=34986&amp;acao=12" TargetMode="External"/><Relationship Id="rId141" Type="http://schemas.openxmlformats.org/officeDocument/2006/relationships/hyperlink" Target="https://sipac.sig.ufal.br/sipac/visualizaMaterial.do?popup=true&amp;id=32943&amp;acao=12" TargetMode="External"/><Relationship Id="rId140" Type="http://schemas.openxmlformats.org/officeDocument/2006/relationships/hyperlink" Target="https://sipac.sig.ufal.br/sipac/visualizaMaterial.do?popup=true&amp;id=25091&amp;acao=12" TargetMode="External"/><Relationship Id="rId5" Type="http://schemas.openxmlformats.org/officeDocument/2006/relationships/hyperlink" Target="https://sipac.sig.ufal.br/sipac/visualizaMaterial.do?popup=true&amp;id=31073&amp;acao=12" TargetMode="External"/><Relationship Id="rId147" Type="http://schemas.openxmlformats.org/officeDocument/2006/relationships/hyperlink" Target="https://sipac.sig.ufal.br/sipac/visualizaMaterial.do?popup=true&amp;id=32944&amp;acao=12" TargetMode="External"/><Relationship Id="rId6" Type="http://schemas.openxmlformats.org/officeDocument/2006/relationships/hyperlink" Target="https://sipac.sig.ufal.br/sipac/visualizaMaterial.do?popup=true&amp;id=32852&amp;acao=12" TargetMode="External"/><Relationship Id="rId146" Type="http://schemas.openxmlformats.org/officeDocument/2006/relationships/hyperlink" Target="https://sipac.sig.ufal.br/sipac/visualizaMaterial.do?popup=true&amp;id=32989&amp;acao=12" TargetMode="External"/><Relationship Id="rId7" Type="http://schemas.openxmlformats.org/officeDocument/2006/relationships/hyperlink" Target="https://sipac.sig.ufal.br/sipac/visualizaMaterial.do?popup=true&amp;id=32950&amp;acao=12" TargetMode="External"/><Relationship Id="rId145" Type="http://schemas.openxmlformats.org/officeDocument/2006/relationships/hyperlink" Target="https://sipac.sig.ufal.br/sipac/visualizaMaterial.do?popup=true&amp;id=34192&amp;acao=12" TargetMode="External"/><Relationship Id="rId8" Type="http://schemas.openxmlformats.org/officeDocument/2006/relationships/hyperlink" Target="https://sipac.sig.ufal.br/sipac/visualizaMaterial.do?popup=true&amp;id=30186&amp;acao=12" TargetMode="External"/><Relationship Id="rId144" Type="http://schemas.openxmlformats.org/officeDocument/2006/relationships/hyperlink" Target="https://sipac.sig.ufal.br/sipac/visualizaMaterial.do?popup=true&amp;id=23991&amp;acao=12" TargetMode="External"/><Relationship Id="rId73" Type="http://schemas.openxmlformats.org/officeDocument/2006/relationships/hyperlink" Target="https://sipac.sig.ufal.br/sipac/visualizaMaterial.do?popup=true&amp;id=22986&amp;acao=12" TargetMode="External"/><Relationship Id="rId72" Type="http://schemas.openxmlformats.org/officeDocument/2006/relationships/hyperlink" Target="https://sipac.sig.ufal.br/sipac/visualizaMaterial.do?popup=true&amp;id=33471&amp;acao=12" TargetMode="External"/><Relationship Id="rId75" Type="http://schemas.openxmlformats.org/officeDocument/2006/relationships/hyperlink" Target="https://sipac.sig.ufal.br/sipac/visualizaMaterial.do?popup=true&amp;id=28128&amp;acao=12" TargetMode="External"/><Relationship Id="rId74" Type="http://schemas.openxmlformats.org/officeDocument/2006/relationships/hyperlink" Target="https://sipac.sig.ufal.br/sipac/visualizaMaterial.do?popup=true&amp;id=28129&amp;acao=12" TargetMode="External"/><Relationship Id="rId77" Type="http://schemas.openxmlformats.org/officeDocument/2006/relationships/hyperlink" Target="https://sipac.sig.ufal.br/sipac/visualizaMaterial.do?popup=true&amp;id=33116&amp;acao=12" TargetMode="External"/><Relationship Id="rId76" Type="http://schemas.openxmlformats.org/officeDocument/2006/relationships/hyperlink" Target="https://sipac.sig.ufal.br/sipac/visualizaMaterial.do?popup=true&amp;id=34967&amp;acao=12" TargetMode="External"/><Relationship Id="rId79" Type="http://schemas.openxmlformats.org/officeDocument/2006/relationships/hyperlink" Target="https://sipac.sig.ufal.br/sipac/visualizaMaterial.do?popup=true&amp;id=22992&amp;acao=12" TargetMode="External"/><Relationship Id="rId78" Type="http://schemas.openxmlformats.org/officeDocument/2006/relationships/hyperlink" Target="https://sipac.sig.ufal.br/sipac/visualizaMaterial.do?popup=true&amp;id=32563&amp;acao=12" TargetMode="External"/><Relationship Id="rId71" Type="http://schemas.openxmlformats.org/officeDocument/2006/relationships/hyperlink" Target="https://sipac.sig.ufal.br/sipac/visualizaMaterial.do?popup=true&amp;id=32945&amp;acao=12" TargetMode="External"/><Relationship Id="rId70" Type="http://schemas.openxmlformats.org/officeDocument/2006/relationships/hyperlink" Target="https://sipac.sig.ufal.br/sipac/visualizaMaterial.do?popup=true&amp;id=31081&amp;acao=12" TargetMode="External"/><Relationship Id="rId139" Type="http://schemas.openxmlformats.org/officeDocument/2006/relationships/hyperlink" Target="https://sipac.sig.ufal.br/sipac/visualizaMaterial.do?popup=true&amp;id=32942&amp;acao=12" TargetMode="External"/><Relationship Id="rId138" Type="http://schemas.openxmlformats.org/officeDocument/2006/relationships/hyperlink" Target="https://sipac.sig.ufal.br/sipac/visualizaMaterial.do?popup=true&amp;id=34985&amp;acao=12" TargetMode="External"/><Relationship Id="rId137" Type="http://schemas.openxmlformats.org/officeDocument/2006/relationships/hyperlink" Target="https://sipac.sig.ufal.br/sipac/visualizaMaterial.do?popup=true&amp;id=32932&amp;acao=12" TargetMode="External"/><Relationship Id="rId132" Type="http://schemas.openxmlformats.org/officeDocument/2006/relationships/hyperlink" Target="https://sipac.sig.ufal.br/sipac/visualizaMaterial.do?popup=true&amp;id=34982&amp;acao=12" TargetMode="External"/><Relationship Id="rId131" Type="http://schemas.openxmlformats.org/officeDocument/2006/relationships/hyperlink" Target="https://www.didaticasp.com.br/dispersor-de-solos-com-copo-220v-5060hz" TargetMode="External"/><Relationship Id="rId130" Type="http://schemas.openxmlformats.org/officeDocument/2006/relationships/hyperlink" Target="https://sipac.sig.ufal.br/sipac/visualizaMaterial.do?popup=true&amp;id=34981&amp;acao=12" TargetMode="External"/><Relationship Id="rId136" Type="http://schemas.openxmlformats.org/officeDocument/2006/relationships/hyperlink" Target="https://sipac.sig.ufal.br/sipac/visualizaMaterial.do?popup=true&amp;id=34984&amp;acao=12" TargetMode="External"/><Relationship Id="rId135" Type="http://schemas.openxmlformats.org/officeDocument/2006/relationships/hyperlink" Target="https://www.tecnoferramentas.com.br/estacao-meteorologica-profissional-sem-fio-7-em-1-transmissao-wi-fi-novotestbr-ft0320-090369_0/p?srsltid=AfmBOoo5YwlpLZZauNPghCf9AwO69RKj802zPqOxd774Yh5e2VzMpX1z" TargetMode="External"/><Relationship Id="rId134" Type="http://schemas.openxmlformats.org/officeDocument/2006/relationships/hyperlink" Target="https://sipac.sig.ufal.br/sipac/visualizaMaterial.do?popup=true&amp;id=34982&amp;acao=12" TargetMode="External"/><Relationship Id="rId133" Type="http://schemas.openxmlformats.org/officeDocument/2006/relationships/hyperlink" Target="https://www.didaticasp.com.br/dispositivo-para-romper-corpo-de-prova-10x20cm-no-diametral" TargetMode="External"/><Relationship Id="rId62" Type="http://schemas.openxmlformats.org/officeDocument/2006/relationships/hyperlink" Target="https://sipac.sig.ufal.br/sipac/visualizaMaterial.do?popup=true&amp;id=24823&amp;acao=12" TargetMode="External"/><Relationship Id="rId61" Type="http://schemas.openxmlformats.org/officeDocument/2006/relationships/hyperlink" Target="https://sipac.sig.ufal.br/sipac/visualizaMaterial.do?popup=true&amp;id=24822&amp;acao=12" TargetMode="External"/><Relationship Id="rId64" Type="http://schemas.openxmlformats.org/officeDocument/2006/relationships/hyperlink" Target="https://sipac.sig.ufal.br/sipac/visualizaMaterial.do?popup=true&amp;id=22913&amp;acao=12" TargetMode="External"/><Relationship Id="rId63" Type="http://schemas.openxmlformats.org/officeDocument/2006/relationships/hyperlink" Target="https://sipac.sig.ufal.br/sipac/visualizaMaterial.do?popup=true&amp;id=24824&amp;acao=12" TargetMode="External"/><Relationship Id="rId66" Type="http://schemas.openxmlformats.org/officeDocument/2006/relationships/hyperlink" Target="https://sipac.sig.ufal.br/sipac/visualizaMaterial.do?popup=true&amp;id=25742&amp;acao=12" TargetMode="External"/><Relationship Id="rId65" Type="http://schemas.openxmlformats.org/officeDocument/2006/relationships/hyperlink" Target="https://sipac.sig.ufal.br/sipac/visualizaMaterial.do?popup=true&amp;id=25741&amp;acao=12" TargetMode="External"/><Relationship Id="rId68" Type="http://schemas.openxmlformats.org/officeDocument/2006/relationships/hyperlink" Target="https://sipac.sig.ufal.br/sipac/visualizaMaterial.do?popup=true&amp;id=22907&amp;acao=12" TargetMode="External"/><Relationship Id="rId170" Type="http://schemas.openxmlformats.org/officeDocument/2006/relationships/drawing" Target="../drawings/drawing1.xml"/><Relationship Id="rId67" Type="http://schemas.openxmlformats.org/officeDocument/2006/relationships/hyperlink" Target="https://sipac.sig.ufal.br/sipac/visualizaMaterial.do?popup=true&amp;id=25603&amp;acao=12" TargetMode="External"/><Relationship Id="rId60" Type="http://schemas.openxmlformats.org/officeDocument/2006/relationships/hyperlink" Target="https://sipac.sig.ufal.br/sipac/visualizaMaterial.do?popup=true&amp;id=24825&amp;acao=12" TargetMode="External"/><Relationship Id="rId165" Type="http://schemas.openxmlformats.org/officeDocument/2006/relationships/hyperlink" Target="https://sipac.sig.ufal.br/sipac/visualizaMaterial.do?popup=true&amp;id=34991&amp;acao=12" TargetMode="External"/><Relationship Id="rId69" Type="http://schemas.openxmlformats.org/officeDocument/2006/relationships/hyperlink" Target="https://sipac.sig.ufal.br/sipac/visualizaMaterial.do?popup=true&amp;id=22899&amp;acao=12" TargetMode="External"/><Relationship Id="rId164" Type="http://schemas.openxmlformats.org/officeDocument/2006/relationships/hyperlink" Target="https://sipac.sig.ufal.br/sipac/visualizaMaterial.do?popup=true&amp;id=34990&amp;acao=12" TargetMode="External"/><Relationship Id="rId163" Type="http://schemas.openxmlformats.org/officeDocument/2006/relationships/hyperlink" Target="https://sipac.sig.ufal.br/sipac/visualizaMaterial.do?popup=true&amp;id=32569&amp;acao=12" TargetMode="External"/><Relationship Id="rId162" Type="http://schemas.openxmlformats.org/officeDocument/2006/relationships/hyperlink" Target="https://sipac.sig.ufal.br/sipac/visualizaMaterial.do?popup=true&amp;id=33118&amp;acao=12" TargetMode="External"/><Relationship Id="rId169" Type="http://schemas.openxmlformats.org/officeDocument/2006/relationships/hyperlink" Target="https://sipac.sig.ufal.br/sipac/visualizaMaterial.do?popup=true&amp;id=32934&amp;acao=12" TargetMode="External"/><Relationship Id="rId168" Type="http://schemas.openxmlformats.org/officeDocument/2006/relationships/hyperlink" Target="https://sipac.sig.ufal.br/sipac/visualizaMaterial.do?popup=true&amp;id=32933&amp;acao=12" TargetMode="External"/><Relationship Id="rId167" Type="http://schemas.openxmlformats.org/officeDocument/2006/relationships/hyperlink" Target="https://sipac.sig.ufal.br/sipac/visualizaMaterial.do?popup=true&amp;id=22994&amp;acao=12" TargetMode="External"/><Relationship Id="rId166" Type="http://schemas.openxmlformats.org/officeDocument/2006/relationships/hyperlink" Target="https://sipac.sig.ufal.br/sipac/visualizaMaterial.do?popup=true&amp;id=33119&amp;acao=12" TargetMode="External"/><Relationship Id="rId51" Type="http://schemas.openxmlformats.org/officeDocument/2006/relationships/hyperlink" Target="https://sipac.sig.ufal.br/sipac/visualizaMaterial.do?popup=true&amp;id=24207&amp;acao=12" TargetMode="External"/><Relationship Id="rId50" Type="http://schemas.openxmlformats.org/officeDocument/2006/relationships/hyperlink" Target="https://sipac.sig.ufal.br/sipac/visualizaMaterial.do?popup=true&amp;id=30146&amp;acao=12" TargetMode="External"/><Relationship Id="rId53" Type="http://schemas.openxmlformats.org/officeDocument/2006/relationships/hyperlink" Target="https://sipac.sig.ufal.br/sipac/visualizaMaterial.do?popup=true&amp;id=31184&amp;acao=12" TargetMode="External"/><Relationship Id="rId52" Type="http://schemas.openxmlformats.org/officeDocument/2006/relationships/hyperlink" Target="https://sipac.sig.ufal.br/sipac/visualizaMaterial.do?popup=true&amp;id=25989&amp;acao=12" TargetMode="External"/><Relationship Id="rId55" Type="http://schemas.openxmlformats.org/officeDocument/2006/relationships/hyperlink" Target="https://sipac.sig.ufal.br/sipac/visualizaMaterial.do?popup=true&amp;id=31080&amp;acao=12" TargetMode="External"/><Relationship Id="rId161" Type="http://schemas.openxmlformats.org/officeDocument/2006/relationships/hyperlink" Target="https://sipac.sig.ufal.br/sipac/visualizaMaterial.do?popup=true&amp;id=32929&amp;acao=12" TargetMode="External"/><Relationship Id="rId54" Type="http://schemas.openxmlformats.org/officeDocument/2006/relationships/hyperlink" Target="https://sipac.sig.ufal.br/sipac/visualizaMaterial.do?popup=true&amp;id=24005&amp;acao=12" TargetMode="External"/><Relationship Id="rId160" Type="http://schemas.openxmlformats.org/officeDocument/2006/relationships/hyperlink" Target="https://sipac.sig.ufal.br/sipac/visualizaMaterial.do?popup=true&amp;id=28171&amp;acao=12" TargetMode="External"/><Relationship Id="rId57" Type="http://schemas.openxmlformats.org/officeDocument/2006/relationships/hyperlink" Target="https://sipac.sig.ufal.br/sipac/visualizaMaterial.do?popup=true&amp;id=30187&amp;acao=12" TargetMode="External"/><Relationship Id="rId56" Type="http://schemas.openxmlformats.org/officeDocument/2006/relationships/hyperlink" Target="https://sipac.sig.ufal.br/sipac/visualizaMaterial.do?popup=true&amp;id=23953&amp;acao=12" TargetMode="External"/><Relationship Id="rId159" Type="http://schemas.openxmlformats.org/officeDocument/2006/relationships/hyperlink" Target="https://sipac.sig.ufal.br/sipac/visualizaMaterial.do?popup=true&amp;id=34989&amp;acao=12" TargetMode="External"/><Relationship Id="rId59" Type="http://schemas.openxmlformats.org/officeDocument/2006/relationships/hyperlink" Target="https://sipac.sig.ufal.br/sipac/visualizaMaterial.do?popup=true&amp;id=22871&amp;acao=12" TargetMode="External"/><Relationship Id="rId154" Type="http://schemas.openxmlformats.org/officeDocument/2006/relationships/hyperlink" Target="https://sipac.sig.ufal.br/sipac/visualizaMaterial.do?popup=true&amp;id=32946&amp;acao=12" TargetMode="External"/><Relationship Id="rId58" Type="http://schemas.openxmlformats.org/officeDocument/2006/relationships/hyperlink" Target="https://sipac.sig.ufal.br/sipac/visualizaMaterial.do?popup=true&amp;id=22868&amp;acao=12" TargetMode="External"/><Relationship Id="rId153" Type="http://schemas.openxmlformats.org/officeDocument/2006/relationships/hyperlink" Target="https://sipac.sig.ufal.br/sipac/visualizaMaterial.do?popup=true&amp;id=34124&amp;acao=12https://sipac.sig.ufal.br/sipac/visualizaMaterial.do?popup=true&amp;id=34124&amp;acao=12" TargetMode="External"/><Relationship Id="rId152" Type="http://schemas.openxmlformats.org/officeDocument/2006/relationships/hyperlink" Target="https://sipac.sig.ufal.br/sipac/visualizaMaterial.do?popup=true&amp;id=28165&amp;acao=12" TargetMode="External"/><Relationship Id="rId151" Type="http://schemas.openxmlformats.org/officeDocument/2006/relationships/hyperlink" Target="https://sipac.sig.ufal.br/sipac/visualizaMaterial.do?popup=true&amp;id=32991&amp;acao=12" TargetMode="External"/><Relationship Id="rId158" Type="http://schemas.openxmlformats.org/officeDocument/2006/relationships/hyperlink" Target="https://sipac.sig.ufal.br/sipac/visualizaMaterial.do?popup=true&amp;id=31223&amp;acao=12" TargetMode="External"/><Relationship Id="rId157" Type="http://schemas.openxmlformats.org/officeDocument/2006/relationships/hyperlink" Target="https://sipac.sig.ufal.br/sipac/visualizaMaterial.do?popup=true&amp;id=32994&amp;acao=12" TargetMode="External"/><Relationship Id="rId156" Type="http://schemas.openxmlformats.org/officeDocument/2006/relationships/hyperlink" Target="https://sipac.sig.ufal.br/sipac/visualizaMaterial.do?popup=true&amp;id=28169&amp;acao=12" TargetMode="External"/><Relationship Id="rId155" Type="http://schemas.openxmlformats.org/officeDocument/2006/relationships/hyperlink" Target="https://sipac.sig.ufal.br/sipac/visualizaMaterial.do?popup=true&amp;id=28382&amp;acao=12"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0.5"/>
    <col customWidth="1" min="2" max="2" width="21.5"/>
    <col customWidth="1" min="3" max="3" width="18.38"/>
    <col customWidth="1" min="4" max="4" width="11.63"/>
    <col customWidth="1" min="5" max="5" width="21.5"/>
    <col customWidth="1" min="6" max="6" width="19.0"/>
    <col customWidth="1" min="7" max="7" width="38.13"/>
  </cols>
  <sheetData>
    <row r="1">
      <c r="A1" s="1" t="s">
        <v>0</v>
      </c>
      <c r="B1" s="2" t="s">
        <v>1</v>
      </c>
      <c r="C1" s="3" t="s">
        <v>2</v>
      </c>
      <c r="D1" s="4" t="s">
        <v>3</v>
      </c>
      <c r="E1" s="4" t="s">
        <v>4</v>
      </c>
      <c r="F1" s="4" t="s">
        <v>5</v>
      </c>
      <c r="G1" s="2" t="s">
        <v>6</v>
      </c>
      <c r="H1" s="2" t="s">
        <v>7</v>
      </c>
      <c r="I1" s="2" t="s">
        <v>8</v>
      </c>
      <c r="J1" s="2" t="s">
        <v>9</v>
      </c>
      <c r="K1" s="4" t="s">
        <v>3</v>
      </c>
      <c r="L1" s="4" t="s">
        <v>4</v>
      </c>
      <c r="M1" s="4" t="s">
        <v>10</v>
      </c>
      <c r="N1" s="4" t="s">
        <v>11</v>
      </c>
      <c r="O1" s="5" t="s">
        <v>12</v>
      </c>
      <c r="P1" s="4" t="s">
        <v>13</v>
      </c>
      <c r="Q1" s="2" t="s">
        <v>14</v>
      </c>
      <c r="R1" s="2" t="s">
        <v>15</v>
      </c>
      <c r="S1" s="2" t="s">
        <v>16</v>
      </c>
      <c r="T1" s="2" t="s">
        <v>17</v>
      </c>
      <c r="U1" s="2" t="s">
        <v>18</v>
      </c>
      <c r="V1" s="2" t="s">
        <v>19</v>
      </c>
      <c r="W1" s="2" t="s">
        <v>20</v>
      </c>
      <c r="X1" s="2" t="s">
        <v>21</v>
      </c>
      <c r="Y1" s="2" t="s">
        <v>22</v>
      </c>
      <c r="Z1" s="2" t="s">
        <v>23</v>
      </c>
      <c r="AA1" s="2" t="s">
        <v>24</v>
      </c>
      <c r="AB1" s="2" t="s">
        <v>25</v>
      </c>
      <c r="AC1" s="2" t="s">
        <v>26</v>
      </c>
      <c r="AD1" s="2" t="s">
        <v>27</v>
      </c>
      <c r="AE1" s="2" t="s">
        <v>28</v>
      </c>
      <c r="AF1" s="2" t="s">
        <v>29</v>
      </c>
      <c r="AG1" s="2" t="s">
        <v>30</v>
      </c>
      <c r="AH1" s="2" t="s">
        <v>31</v>
      </c>
      <c r="AI1" s="2" t="s">
        <v>32</v>
      </c>
      <c r="AJ1" s="2" t="s">
        <v>33</v>
      </c>
      <c r="AK1" s="2" t="s">
        <v>34</v>
      </c>
      <c r="AL1" s="2" t="s">
        <v>35</v>
      </c>
      <c r="AM1" s="2" t="s">
        <v>36</v>
      </c>
      <c r="AN1" s="2" t="s">
        <v>37</v>
      </c>
      <c r="AO1" s="2" t="s">
        <v>38</v>
      </c>
      <c r="AP1" s="2" t="s">
        <v>39</v>
      </c>
      <c r="AQ1" s="2" t="s">
        <v>40</v>
      </c>
      <c r="AR1" s="2" t="s">
        <v>41</v>
      </c>
      <c r="AS1" s="2" t="s">
        <v>42</v>
      </c>
      <c r="AT1" s="2" t="s">
        <v>43</v>
      </c>
      <c r="AU1" s="2"/>
      <c r="AV1" s="2"/>
    </row>
    <row r="2">
      <c r="A2" s="6" t="s">
        <v>44</v>
      </c>
      <c r="B2" s="7"/>
      <c r="C2" s="8" t="s">
        <v>45</v>
      </c>
      <c r="D2" s="9"/>
      <c r="E2" s="9">
        <v>2.92000000189E11</v>
      </c>
      <c r="F2" s="10" t="s">
        <v>46</v>
      </c>
      <c r="G2" s="11" t="s">
        <v>47</v>
      </c>
      <c r="H2" s="12">
        <f t="shared" ref="H2:H102" si="1">SUM(Q2:AT2)</f>
        <v>300</v>
      </c>
      <c r="I2" s="13" t="s">
        <v>48</v>
      </c>
      <c r="J2" s="14" t="s">
        <v>49</v>
      </c>
      <c r="K2" s="14" t="s">
        <v>50</v>
      </c>
      <c r="L2" s="12">
        <f t="shared" ref="L2:L164" si="2">E2</f>
        <v>292000000189</v>
      </c>
      <c r="M2" s="11" t="s">
        <v>51</v>
      </c>
      <c r="N2" s="14" t="s">
        <v>52</v>
      </c>
      <c r="O2" s="15">
        <v>34.07</v>
      </c>
      <c r="P2" s="16">
        <f t="shared" ref="P2:P164" si="3">TODAY()</f>
        <v>45817</v>
      </c>
      <c r="S2" s="14">
        <v>300.0</v>
      </c>
    </row>
    <row r="3">
      <c r="A3" s="17" t="s">
        <v>50</v>
      </c>
      <c r="B3" s="18"/>
      <c r="C3" s="19" t="s">
        <v>45</v>
      </c>
      <c r="D3" s="20"/>
      <c r="E3" s="21">
        <v>2.9200000019E11</v>
      </c>
      <c r="F3" s="22" t="s">
        <v>53</v>
      </c>
      <c r="G3" s="23" t="s">
        <v>54</v>
      </c>
      <c r="H3" s="12">
        <f t="shared" si="1"/>
        <v>14</v>
      </c>
      <c r="I3" s="24" t="s">
        <v>55</v>
      </c>
      <c r="J3" s="14" t="s">
        <v>49</v>
      </c>
      <c r="K3" s="14" t="s">
        <v>50</v>
      </c>
      <c r="L3" s="12">
        <f t="shared" si="2"/>
        <v>292000000190</v>
      </c>
      <c r="M3" s="11" t="s">
        <v>51</v>
      </c>
      <c r="N3" s="14" t="s">
        <v>52</v>
      </c>
      <c r="O3" s="15">
        <v>59.6</v>
      </c>
      <c r="P3" s="16">
        <f t="shared" si="3"/>
        <v>45817</v>
      </c>
      <c r="Q3" s="14">
        <v>10.0</v>
      </c>
      <c r="R3" s="14">
        <v>2.0</v>
      </c>
      <c r="X3" s="12">
        <f>1+1</f>
        <v>2</v>
      </c>
    </row>
    <row r="4">
      <c r="A4" s="17" t="s">
        <v>50</v>
      </c>
      <c r="B4" s="18"/>
      <c r="C4" s="19" t="s">
        <v>45</v>
      </c>
      <c r="D4" s="20"/>
      <c r="E4" s="21">
        <v>2.92000000007E11</v>
      </c>
      <c r="F4" s="22" t="s">
        <v>56</v>
      </c>
      <c r="G4" s="23" t="s">
        <v>57</v>
      </c>
      <c r="H4" s="12">
        <f t="shared" si="1"/>
        <v>17</v>
      </c>
      <c r="I4" s="24" t="s">
        <v>55</v>
      </c>
      <c r="J4" s="14" t="s">
        <v>49</v>
      </c>
      <c r="K4" s="14" t="s">
        <v>50</v>
      </c>
      <c r="L4" s="12">
        <f t="shared" si="2"/>
        <v>292000000007</v>
      </c>
      <c r="M4" s="11" t="s">
        <v>51</v>
      </c>
      <c r="N4" s="14" t="s">
        <v>52</v>
      </c>
      <c r="O4" s="15">
        <v>59.81</v>
      </c>
      <c r="P4" s="16">
        <f t="shared" si="3"/>
        <v>45817</v>
      </c>
      <c r="AI4" s="12">
        <v>10.0</v>
      </c>
      <c r="AM4" s="14">
        <v>2.0</v>
      </c>
      <c r="AS4" s="14">
        <v>5.0</v>
      </c>
    </row>
    <row r="5">
      <c r="A5" s="17" t="s">
        <v>50</v>
      </c>
      <c r="B5" s="18"/>
      <c r="C5" s="19" t="s">
        <v>45</v>
      </c>
      <c r="D5" s="20"/>
      <c r="E5" s="21">
        <v>2.92000000285E11</v>
      </c>
      <c r="F5" s="22" t="s">
        <v>58</v>
      </c>
      <c r="G5" s="23" t="s">
        <v>59</v>
      </c>
      <c r="H5" s="12">
        <f t="shared" si="1"/>
        <v>28</v>
      </c>
      <c r="I5" s="24" t="s">
        <v>60</v>
      </c>
      <c r="J5" s="14" t="s">
        <v>49</v>
      </c>
      <c r="K5" s="14" t="s">
        <v>50</v>
      </c>
      <c r="L5" s="12">
        <f t="shared" si="2"/>
        <v>292000000285</v>
      </c>
      <c r="M5" s="11" t="s">
        <v>51</v>
      </c>
      <c r="N5" s="14" t="s">
        <v>52</v>
      </c>
      <c r="O5" s="15">
        <v>812.18</v>
      </c>
      <c r="P5" s="16">
        <f t="shared" si="3"/>
        <v>45817</v>
      </c>
      <c r="AS5" s="12">
        <v>20.0</v>
      </c>
      <c r="AT5" s="14">
        <v>8.0</v>
      </c>
    </row>
    <row r="6">
      <c r="A6" s="17" t="s">
        <v>50</v>
      </c>
      <c r="B6" s="18"/>
      <c r="C6" s="19" t="s">
        <v>45</v>
      </c>
      <c r="D6" s="20"/>
      <c r="E6" s="25">
        <v>2.92000000322E11</v>
      </c>
      <c r="F6" s="22" t="s">
        <v>61</v>
      </c>
      <c r="G6" s="23" t="s">
        <v>62</v>
      </c>
      <c r="H6" s="12">
        <f t="shared" si="1"/>
        <v>4</v>
      </c>
      <c r="I6" s="24" t="s">
        <v>60</v>
      </c>
      <c r="J6" s="14" t="s">
        <v>49</v>
      </c>
      <c r="K6" s="14" t="s">
        <v>50</v>
      </c>
      <c r="L6" s="12">
        <f t="shared" si="2"/>
        <v>292000000322</v>
      </c>
      <c r="M6" s="11" t="s">
        <v>51</v>
      </c>
      <c r="N6" s="14" t="s">
        <v>52</v>
      </c>
      <c r="O6" s="15">
        <v>722.51</v>
      </c>
      <c r="P6" s="16">
        <f t="shared" si="3"/>
        <v>45817</v>
      </c>
      <c r="AS6" s="12">
        <v>4.0</v>
      </c>
    </row>
    <row r="7">
      <c r="A7" s="17" t="s">
        <v>50</v>
      </c>
      <c r="B7" s="18"/>
      <c r="C7" s="19" t="s">
        <v>45</v>
      </c>
      <c r="D7" s="20"/>
      <c r="E7" s="21">
        <v>2.91000000091E11</v>
      </c>
      <c r="F7" s="22" t="s">
        <v>63</v>
      </c>
      <c r="G7" s="23" t="s">
        <v>64</v>
      </c>
      <c r="H7" s="12">
        <f t="shared" si="1"/>
        <v>18</v>
      </c>
      <c r="I7" s="24" t="s">
        <v>55</v>
      </c>
      <c r="J7" s="14" t="s">
        <v>49</v>
      </c>
      <c r="K7" s="14" t="s">
        <v>50</v>
      </c>
      <c r="L7" s="12">
        <f t="shared" si="2"/>
        <v>291000000091</v>
      </c>
      <c r="M7" s="11" t="s">
        <v>51</v>
      </c>
      <c r="N7" s="14" t="s">
        <v>52</v>
      </c>
      <c r="O7" s="15">
        <v>32.22</v>
      </c>
      <c r="P7" s="16">
        <f t="shared" si="3"/>
        <v>45817</v>
      </c>
      <c r="X7" s="12">
        <f>3+3</f>
        <v>6</v>
      </c>
      <c r="AI7" s="14">
        <v>10.0</v>
      </c>
      <c r="AS7" s="14">
        <v>2.0</v>
      </c>
    </row>
    <row r="8">
      <c r="A8" s="17" t="s">
        <v>50</v>
      </c>
      <c r="B8" s="18"/>
      <c r="C8" s="19" t="s">
        <v>45</v>
      </c>
      <c r="D8" s="20"/>
      <c r="E8" s="21">
        <v>2.92000000277E11</v>
      </c>
      <c r="F8" s="26" t="s">
        <v>65</v>
      </c>
      <c r="G8" s="27" t="s">
        <v>66</v>
      </c>
      <c r="H8" s="12">
        <f t="shared" si="1"/>
        <v>10</v>
      </c>
      <c r="I8" s="24" t="s">
        <v>55</v>
      </c>
      <c r="J8" s="14" t="s">
        <v>49</v>
      </c>
      <c r="K8" s="14" t="s">
        <v>50</v>
      </c>
      <c r="L8" s="12">
        <f t="shared" si="2"/>
        <v>292000000277</v>
      </c>
      <c r="M8" s="11" t="s">
        <v>51</v>
      </c>
      <c r="N8" s="14" t="s">
        <v>52</v>
      </c>
      <c r="O8" s="15">
        <v>20.18</v>
      </c>
      <c r="P8" s="16">
        <f t="shared" si="3"/>
        <v>45817</v>
      </c>
      <c r="W8" s="12">
        <v>10.0</v>
      </c>
    </row>
    <row r="9">
      <c r="A9" s="17" t="s">
        <v>50</v>
      </c>
      <c r="B9" s="18"/>
      <c r="C9" s="19" t="s">
        <v>45</v>
      </c>
      <c r="D9" s="20"/>
      <c r="E9" s="21">
        <v>2.9200000028E11</v>
      </c>
      <c r="F9" s="22" t="s">
        <v>67</v>
      </c>
      <c r="G9" s="28" t="s">
        <v>68</v>
      </c>
      <c r="H9" s="12">
        <f t="shared" si="1"/>
        <v>25</v>
      </c>
      <c r="I9" s="24" t="s">
        <v>55</v>
      </c>
      <c r="J9" s="29" t="s">
        <v>49</v>
      </c>
      <c r="K9" s="14" t="s">
        <v>50</v>
      </c>
      <c r="L9" s="12">
        <f t="shared" si="2"/>
        <v>292000000280</v>
      </c>
      <c r="M9" s="11" t="s">
        <v>51</v>
      </c>
      <c r="N9" s="14" t="s">
        <v>52</v>
      </c>
      <c r="O9" s="30">
        <v>30.82</v>
      </c>
      <c r="P9" s="16">
        <f t="shared" si="3"/>
        <v>45817</v>
      </c>
      <c r="Q9" s="31">
        <v>25.0</v>
      </c>
      <c r="AU9" s="14"/>
      <c r="AV9" s="14"/>
    </row>
    <row r="10">
      <c r="A10" s="17" t="s">
        <v>50</v>
      </c>
      <c r="B10" s="18"/>
      <c r="C10" s="19" t="s">
        <v>45</v>
      </c>
      <c r="D10" s="20"/>
      <c r="E10" s="21">
        <v>2.92000000177E11</v>
      </c>
      <c r="F10" s="22" t="s">
        <v>69</v>
      </c>
      <c r="G10" s="23" t="s">
        <v>70</v>
      </c>
      <c r="H10" s="12">
        <f t="shared" si="1"/>
        <v>105</v>
      </c>
      <c r="I10" s="24" t="s">
        <v>55</v>
      </c>
      <c r="J10" s="14" t="s">
        <v>49</v>
      </c>
      <c r="K10" s="14" t="s">
        <v>50</v>
      </c>
      <c r="L10" s="12">
        <f t="shared" si="2"/>
        <v>292000000177</v>
      </c>
      <c r="M10" s="11" t="s">
        <v>51</v>
      </c>
      <c r="N10" s="14" t="s">
        <v>52</v>
      </c>
      <c r="O10" s="15">
        <v>5.43</v>
      </c>
      <c r="P10" s="16">
        <f t="shared" si="3"/>
        <v>45817</v>
      </c>
      <c r="Q10" s="14">
        <v>15.0</v>
      </c>
      <c r="S10" s="14">
        <v>10.0</v>
      </c>
      <c r="AI10" s="12">
        <v>40.0</v>
      </c>
      <c r="AS10" s="14">
        <v>40.0</v>
      </c>
    </row>
    <row r="11">
      <c r="A11" s="17" t="s">
        <v>50</v>
      </c>
      <c r="B11" s="18"/>
      <c r="C11" s="19" t="s">
        <v>45</v>
      </c>
      <c r="D11" s="20"/>
      <c r="E11" s="21">
        <v>2.92000000324E11</v>
      </c>
      <c r="F11" s="22" t="s">
        <v>71</v>
      </c>
      <c r="G11" s="23" t="s">
        <v>72</v>
      </c>
      <c r="H11" s="12">
        <f t="shared" si="1"/>
        <v>6</v>
      </c>
      <c r="I11" s="24" t="s">
        <v>55</v>
      </c>
      <c r="J11" s="14" t="s">
        <v>49</v>
      </c>
      <c r="K11" s="14" t="s">
        <v>50</v>
      </c>
      <c r="L11" s="12">
        <f t="shared" si="2"/>
        <v>292000000324</v>
      </c>
      <c r="M11" s="11" t="s">
        <v>51</v>
      </c>
      <c r="N11" s="14" t="s">
        <v>52</v>
      </c>
      <c r="O11" s="15">
        <v>664.74</v>
      </c>
      <c r="P11" s="16">
        <f t="shared" si="3"/>
        <v>45817</v>
      </c>
      <c r="X11" s="12">
        <v>6.0</v>
      </c>
    </row>
    <row r="12">
      <c r="A12" s="17" t="s">
        <v>50</v>
      </c>
      <c r="B12" s="18"/>
      <c r="C12" s="19" t="s">
        <v>45</v>
      </c>
      <c r="D12" s="20"/>
      <c r="E12" s="21">
        <v>2.92000000325E11</v>
      </c>
      <c r="F12" s="22" t="s">
        <v>73</v>
      </c>
      <c r="G12" s="23" t="s">
        <v>74</v>
      </c>
      <c r="H12" s="12">
        <f t="shared" si="1"/>
        <v>8</v>
      </c>
      <c r="I12" s="24" t="s">
        <v>55</v>
      </c>
      <c r="J12" s="14" t="s">
        <v>49</v>
      </c>
      <c r="K12" s="14" t="s">
        <v>50</v>
      </c>
      <c r="L12" s="12">
        <f t="shared" si="2"/>
        <v>292000000325</v>
      </c>
      <c r="M12" s="11" t="s">
        <v>51</v>
      </c>
      <c r="N12" s="14" t="s">
        <v>52</v>
      </c>
      <c r="O12" s="15">
        <v>712.17</v>
      </c>
      <c r="P12" s="16">
        <f t="shared" si="3"/>
        <v>45817</v>
      </c>
      <c r="X12" s="12">
        <f>4+4</f>
        <v>8</v>
      </c>
    </row>
    <row r="13">
      <c r="A13" s="17" t="s">
        <v>44</v>
      </c>
      <c r="B13" s="32"/>
      <c r="C13" s="19" t="s">
        <v>45</v>
      </c>
      <c r="D13" s="33"/>
      <c r="E13" s="33">
        <v>2.92000000342E11</v>
      </c>
      <c r="F13" s="10" t="s">
        <v>75</v>
      </c>
      <c r="G13" s="11" t="s">
        <v>76</v>
      </c>
      <c r="H13" s="12">
        <f t="shared" si="1"/>
        <v>2</v>
      </c>
      <c r="I13" s="24" t="s">
        <v>55</v>
      </c>
      <c r="J13" s="14" t="s">
        <v>49</v>
      </c>
      <c r="K13" s="14" t="s">
        <v>50</v>
      </c>
      <c r="L13" s="12">
        <f t="shared" si="2"/>
        <v>292000000342</v>
      </c>
      <c r="M13" s="11" t="s">
        <v>51</v>
      </c>
      <c r="N13" s="14" t="s">
        <v>52</v>
      </c>
      <c r="O13" s="15">
        <v>55.3</v>
      </c>
      <c r="P13" s="16">
        <f t="shared" si="3"/>
        <v>45817</v>
      </c>
      <c r="AK13" s="12">
        <v>2.0</v>
      </c>
    </row>
    <row r="14">
      <c r="A14" s="17" t="s">
        <v>50</v>
      </c>
      <c r="B14" s="18"/>
      <c r="C14" s="19" t="s">
        <v>45</v>
      </c>
      <c r="D14" s="20"/>
      <c r="E14" s="21">
        <v>2.92000000319E11</v>
      </c>
      <c r="F14" s="22" t="s">
        <v>77</v>
      </c>
      <c r="G14" s="23" t="s">
        <v>78</v>
      </c>
      <c r="H14" s="12">
        <f t="shared" si="1"/>
        <v>38</v>
      </c>
      <c r="I14" s="24" t="s">
        <v>55</v>
      </c>
      <c r="J14" s="14" t="s">
        <v>49</v>
      </c>
      <c r="K14" s="14" t="s">
        <v>50</v>
      </c>
      <c r="L14" s="12">
        <f t="shared" si="2"/>
        <v>292000000319</v>
      </c>
      <c r="M14" s="11" t="s">
        <v>51</v>
      </c>
      <c r="N14" s="14" t="s">
        <v>52</v>
      </c>
      <c r="O14" s="15">
        <v>256.02</v>
      </c>
      <c r="P14" s="16">
        <f t="shared" si="3"/>
        <v>45817</v>
      </c>
      <c r="Z14" s="14">
        <v>16.0</v>
      </c>
      <c r="AI14" s="14">
        <v>10.0</v>
      </c>
      <c r="AM14" s="14">
        <v>1.0</v>
      </c>
      <c r="AN14" s="12">
        <v>2.0</v>
      </c>
      <c r="AS14" s="14">
        <v>9.0</v>
      </c>
    </row>
    <row r="15">
      <c r="A15" s="17" t="s">
        <v>50</v>
      </c>
      <c r="B15" s="18"/>
      <c r="C15" s="19" t="s">
        <v>45</v>
      </c>
      <c r="D15" s="20"/>
      <c r="E15" s="21">
        <v>2.92000000258E11</v>
      </c>
      <c r="F15" s="22" t="s">
        <v>79</v>
      </c>
      <c r="G15" s="23" t="s">
        <v>80</v>
      </c>
      <c r="H15" s="12">
        <f t="shared" si="1"/>
        <v>163</v>
      </c>
      <c r="I15" s="24" t="s">
        <v>55</v>
      </c>
      <c r="J15" s="14" t="s">
        <v>49</v>
      </c>
      <c r="K15" s="14" t="s">
        <v>50</v>
      </c>
      <c r="L15" s="12">
        <f t="shared" si="2"/>
        <v>292000000258</v>
      </c>
      <c r="M15" s="11" t="s">
        <v>51</v>
      </c>
      <c r="N15" s="14" t="s">
        <v>52</v>
      </c>
      <c r="O15" s="15">
        <v>37.58</v>
      </c>
      <c r="P15" s="16">
        <f t="shared" si="3"/>
        <v>45817</v>
      </c>
      <c r="R15" s="31">
        <v>6.0</v>
      </c>
      <c r="X15" s="12">
        <f>10+10</f>
        <v>20</v>
      </c>
      <c r="AI15" s="14">
        <v>20.0</v>
      </c>
      <c r="AM15" s="14">
        <v>7.0</v>
      </c>
      <c r="AP15" s="12">
        <v>100.0</v>
      </c>
      <c r="AS15" s="14">
        <v>10.0</v>
      </c>
    </row>
    <row r="16">
      <c r="A16" s="17" t="s">
        <v>50</v>
      </c>
      <c r="B16" s="18"/>
      <c r="C16" s="19" t="s">
        <v>45</v>
      </c>
      <c r="D16" s="20"/>
      <c r="E16" s="21">
        <v>2.92000000012E11</v>
      </c>
      <c r="F16" s="22" t="s">
        <v>81</v>
      </c>
      <c r="G16" s="23" t="s">
        <v>82</v>
      </c>
      <c r="H16" s="12">
        <f t="shared" si="1"/>
        <v>15</v>
      </c>
      <c r="I16" s="24" t="s">
        <v>83</v>
      </c>
      <c r="J16" s="14" t="s">
        <v>49</v>
      </c>
      <c r="K16" s="14" t="s">
        <v>50</v>
      </c>
      <c r="L16" s="12">
        <f t="shared" si="2"/>
        <v>292000000012</v>
      </c>
      <c r="M16" s="11" t="s">
        <v>51</v>
      </c>
      <c r="N16" s="14" t="s">
        <v>52</v>
      </c>
      <c r="O16" s="15">
        <v>51.79</v>
      </c>
      <c r="P16" s="16">
        <f t="shared" si="3"/>
        <v>45817</v>
      </c>
      <c r="AT16" s="12">
        <v>15.0</v>
      </c>
    </row>
    <row r="17">
      <c r="A17" s="17" t="s">
        <v>50</v>
      </c>
      <c r="B17" s="34" t="s">
        <v>84</v>
      </c>
      <c r="C17" s="35"/>
      <c r="D17" s="20"/>
      <c r="E17" s="21">
        <v>2.92000000302E11</v>
      </c>
      <c r="F17" s="22" t="s">
        <v>85</v>
      </c>
      <c r="G17" s="23" t="s">
        <v>86</v>
      </c>
      <c r="H17" s="12">
        <f t="shared" si="1"/>
        <v>40</v>
      </c>
      <c r="I17" s="24" t="s">
        <v>55</v>
      </c>
      <c r="J17" s="14" t="s">
        <v>49</v>
      </c>
      <c r="K17" s="12"/>
      <c r="L17" s="12">
        <f t="shared" si="2"/>
        <v>292000000302</v>
      </c>
      <c r="M17" s="11" t="s">
        <v>51</v>
      </c>
      <c r="N17" s="14" t="s">
        <v>52</v>
      </c>
      <c r="O17" s="34" t="s">
        <v>84</v>
      </c>
      <c r="P17" s="16">
        <f t="shared" si="3"/>
        <v>45817</v>
      </c>
      <c r="R17" s="31">
        <v>40.0</v>
      </c>
    </row>
    <row r="18">
      <c r="A18" s="17" t="s">
        <v>50</v>
      </c>
      <c r="B18" s="18"/>
      <c r="C18" s="36" t="s">
        <v>87</v>
      </c>
      <c r="D18" s="20"/>
      <c r="E18" s="21">
        <v>2.92000000054E11</v>
      </c>
      <c r="F18" s="22" t="s">
        <v>88</v>
      </c>
      <c r="G18" s="23" t="s">
        <v>89</v>
      </c>
      <c r="H18" s="12">
        <f t="shared" si="1"/>
        <v>23</v>
      </c>
      <c r="I18" s="24" t="s">
        <v>55</v>
      </c>
      <c r="J18" s="14" t="s">
        <v>49</v>
      </c>
      <c r="K18" s="14" t="s">
        <v>50</v>
      </c>
      <c r="L18" s="12">
        <f t="shared" si="2"/>
        <v>292000000054</v>
      </c>
      <c r="M18" s="11" t="s">
        <v>51</v>
      </c>
      <c r="N18" s="14" t="s">
        <v>52</v>
      </c>
      <c r="O18" s="15">
        <v>70.4</v>
      </c>
      <c r="P18" s="16">
        <f t="shared" si="3"/>
        <v>45817</v>
      </c>
      <c r="Q18" s="14">
        <v>7.0</v>
      </c>
      <c r="AI18" s="14">
        <v>10.0</v>
      </c>
      <c r="AM18" s="12">
        <v>1.0</v>
      </c>
      <c r="AS18" s="14">
        <v>5.0</v>
      </c>
    </row>
    <row r="19">
      <c r="A19" s="17" t="s">
        <v>50</v>
      </c>
      <c r="B19" s="18"/>
      <c r="C19" s="36" t="s">
        <v>87</v>
      </c>
      <c r="D19" s="20"/>
      <c r="E19" s="21">
        <v>2.92000000006E11</v>
      </c>
      <c r="F19" s="22" t="s">
        <v>90</v>
      </c>
      <c r="G19" s="23" t="s">
        <v>91</v>
      </c>
      <c r="H19" s="12">
        <f t="shared" si="1"/>
        <v>28</v>
      </c>
      <c r="I19" s="24" t="s">
        <v>83</v>
      </c>
      <c r="J19" s="14" t="s">
        <v>49</v>
      </c>
      <c r="K19" s="14" t="s">
        <v>50</v>
      </c>
      <c r="L19" s="12">
        <f t="shared" si="2"/>
        <v>292000000006</v>
      </c>
      <c r="M19" s="11" t="s">
        <v>51</v>
      </c>
      <c r="N19" s="14" t="s">
        <v>52</v>
      </c>
      <c r="O19" s="15">
        <v>441.81</v>
      </c>
      <c r="P19" s="16">
        <f t="shared" si="3"/>
        <v>45817</v>
      </c>
      <c r="R19" s="31">
        <v>4.0</v>
      </c>
      <c r="AI19" s="14">
        <v>10.0</v>
      </c>
      <c r="AS19" s="14">
        <v>5.0</v>
      </c>
      <c r="AT19" s="14">
        <v>9.0</v>
      </c>
    </row>
    <row r="20">
      <c r="A20" s="17" t="s">
        <v>50</v>
      </c>
      <c r="B20" s="18"/>
      <c r="C20" s="19" t="s">
        <v>45</v>
      </c>
      <c r="D20" s="20"/>
      <c r="E20" s="21">
        <v>2.92000000321E11</v>
      </c>
      <c r="F20" s="22" t="s">
        <v>92</v>
      </c>
      <c r="G20" s="23" t="s">
        <v>93</v>
      </c>
      <c r="H20" s="12">
        <f t="shared" si="1"/>
        <v>20</v>
      </c>
      <c r="I20" s="24" t="s">
        <v>55</v>
      </c>
      <c r="J20" s="14" t="s">
        <v>49</v>
      </c>
      <c r="K20" s="14" t="s">
        <v>50</v>
      </c>
      <c r="L20" s="12">
        <f t="shared" si="2"/>
        <v>292000000321</v>
      </c>
      <c r="M20" s="11" t="s">
        <v>51</v>
      </c>
      <c r="N20" s="14" t="s">
        <v>52</v>
      </c>
      <c r="O20" s="15">
        <v>51.96</v>
      </c>
      <c r="P20" s="16">
        <f t="shared" si="3"/>
        <v>45817</v>
      </c>
      <c r="AI20" s="12">
        <v>10.0</v>
      </c>
      <c r="AS20" s="14">
        <v>10.0</v>
      </c>
    </row>
    <row r="21">
      <c r="A21" s="17" t="s">
        <v>44</v>
      </c>
      <c r="B21" s="32"/>
      <c r="C21" s="19" t="s">
        <v>45</v>
      </c>
      <c r="D21" s="33"/>
      <c r="E21" s="33">
        <v>2.92000000343E11</v>
      </c>
      <c r="F21" s="10" t="s">
        <v>94</v>
      </c>
      <c r="G21" s="37" t="s">
        <v>95</v>
      </c>
      <c r="H21" s="12">
        <f t="shared" si="1"/>
        <v>1</v>
      </c>
      <c r="I21" s="24" t="s">
        <v>55</v>
      </c>
      <c r="J21" s="14" t="s">
        <v>49</v>
      </c>
      <c r="K21" s="14" t="s">
        <v>50</v>
      </c>
      <c r="L21" s="12">
        <f t="shared" si="2"/>
        <v>292000000343</v>
      </c>
      <c r="M21" s="11" t="s">
        <v>51</v>
      </c>
      <c r="N21" s="14" t="s">
        <v>52</v>
      </c>
      <c r="O21" s="15">
        <v>1587.83</v>
      </c>
      <c r="P21" s="16">
        <f t="shared" si="3"/>
        <v>45817</v>
      </c>
      <c r="W21" s="12">
        <v>1.0</v>
      </c>
    </row>
    <row r="22">
      <c r="A22" s="17" t="s">
        <v>50</v>
      </c>
      <c r="B22" s="18"/>
      <c r="C22" s="19" t="s">
        <v>45</v>
      </c>
      <c r="D22" s="20"/>
      <c r="E22" s="21">
        <v>2.92000000204E11</v>
      </c>
      <c r="F22" s="22" t="s">
        <v>96</v>
      </c>
      <c r="G22" s="38" t="s">
        <v>97</v>
      </c>
      <c r="H22" s="12">
        <f t="shared" si="1"/>
        <v>4</v>
      </c>
      <c r="I22" s="24" t="s">
        <v>98</v>
      </c>
      <c r="J22" s="14" t="s">
        <v>49</v>
      </c>
      <c r="K22" s="14" t="s">
        <v>50</v>
      </c>
      <c r="L22" s="12">
        <f t="shared" si="2"/>
        <v>292000000204</v>
      </c>
      <c r="M22" s="11" t="s">
        <v>51</v>
      </c>
      <c r="N22" s="14" t="s">
        <v>52</v>
      </c>
      <c r="O22" s="15">
        <v>79.8</v>
      </c>
      <c r="P22" s="16">
        <f t="shared" si="3"/>
        <v>45817</v>
      </c>
      <c r="X22" s="12">
        <f>2+2</f>
        <v>4</v>
      </c>
    </row>
    <row r="23">
      <c r="A23" s="17" t="s">
        <v>50</v>
      </c>
      <c r="B23" s="18"/>
      <c r="C23" s="19" t="s">
        <v>45</v>
      </c>
      <c r="D23" s="20"/>
      <c r="E23" s="21">
        <v>2.92000000264E11</v>
      </c>
      <c r="F23" s="22" t="s">
        <v>99</v>
      </c>
      <c r="G23" s="23" t="s">
        <v>100</v>
      </c>
      <c r="H23" s="12">
        <f t="shared" si="1"/>
        <v>2</v>
      </c>
      <c r="I23" s="24" t="s">
        <v>55</v>
      </c>
      <c r="J23" s="14" t="s">
        <v>49</v>
      </c>
      <c r="K23" s="14" t="s">
        <v>50</v>
      </c>
      <c r="L23" s="12">
        <f t="shared" si="2"/>
        <v>292000000264</v>
      </c>
      <c r="M23" s="11" t="s">
        <v>51</v>
      </c>
      <c r="N23" s="14" t="s">
        <v>52</v>
      </c>
      <c r="O23" s="15">
        <v>298.55</v>
      </c>
      <c r="P23" s="16">
        <f t="shared" si="3"/>
        <v>45817</v>
      </c>
      <c r="W23" s="12">
        <f>1+1</f>
        <v>2</v>
      </c>
    </row>
    <row r="24">
      <c r="A24" s="17" t="s">
        <v>50</v>
      </c>
      <c r="B24" s="18"/>
      <c r="C24" s="36" t="s">
        <v>87</v>
      </c>
      <c r="D24" s="20"/>
      <c r="E24" s="21">
        <v>2.92000000058E11</v>
      </c>
      <c r="F24" s="22" t="s">
        <v>101</v>
      </c>
      <c r="G24" s="23" t="s">
        <v>102</v>
      </c>
      <c r="H24" s="12">
        <f t="shared" si="1"/>
        <v>63</v>
      </c>
      <c r="I24" s="24" t="s">
        <v>55</v>
      </c>
      <c r="J24" s="14" t="s">
        <v>49</v>
      </c>
      <c r="K24" s="14" t="s">
        <v>50</v>
      </c>
      <c r="L24" s="12">
        <f t="shared" si="2"/>
        <v>292000000058</v>
      </c>
      <c r="M24" s="11" t="s">
        <v>51</v>
      </c>
      <c r="N24" s="14" t="s">
        <v>52</v>
      </c>
      <c r="O24" s="15">
        <v>67.93</v>
      </c>
      <c r="P24" s="16">
        <f t="shared" si="3"/>
        <v>45817</v>
      </c>
      <c r="R24" s="14">
        <v>3.0</v>
      </c>
      <c r="W24" s="12">
        <v>10.0</v>
      </c>
      <c r="AI24" s="14">
        <v>30.0</v>
      </c>
      <c r="AS24" s="14">
        <v>20.0</v>
      </c>
    </row>
    <row r="25">
      <c r="A25" s="17" t="s">
        <v>50</v>
      </c>
      <c r="B25" s="18"/>
      <c r="C25" s="36" t="s">
        <v>87</v>
      </c>
      <c r="D25" s="20"/>
      <c r="E25" s="21">
        <v>2.92000000183E11</v>
      </c>
      <c r="F25" s="22" t="s">
        <v>103</v>
      </c>
      <c r="G25" s="23" t="s">
        <v>104</v>
      </c>
      <c r="H25" s="12">
        <f t="shared" si="1"/>
        <v>39</v>
      </c>
      <c r="I25" s="24" t="s">
        <v>55</v>
      </c>
      <c r="J25" s="29" t="s">
        <v>49</v>
      </c>
      <c r="K25" s="14" t="s">
        <v>50</v>
      </c>
      <c r="L25" s="12">
        <f t="shared" si="2"/>
        <v>292000000183</v>
      </c>
      <c r="M25" s="11" t="s">
        <v>51</v>
      </c>
      <c r="N25" s="14" t="s">
        <v>52</v>
      </c>
      <c r="O25" s="15">
        <v>75.73</v>
      </c>
      <c r="P25" s="16">
        <f t="shared" si="3"/>
        <v>45817</v>
      </c>
      <c r="Q25" s="31">
        <v>10.0</v>
      </c>
      <c r="S25" s="14">
        <v>10.0</v>
      </c>
      <c r="X25" s="12">
        <f>2+2</f>
        <v>4</v>
      </c>
      <c r="AI25" s="14">
        <v>10.0</v>
      </c>
      <c r="AS25" s="14">
        <v>5.0</v>
      </c>
    </row>
    <row r="26">
      <c r="A26" s="17" t="s">
        <v>50</v>
      </c>
      <c r="B26" s="18"/>
      <c r="C26" s="36" t="s">
        <v>87</v>
      </c>
      <c r="D26" s="20"/>
      <c r="E26" s="21">
        <v>2.92000000059E11</v>
      </c>
      <c r="F26" s="22" t="s">
        <v>105</v>
      </c>
      <c r="G26" s="23" t="s">
        <v>106</v>
      </c>
      <c r="H26" s="12">
        <f t="shared" si="1"/>
        <v>22</v>
      </c>
      <c r="I26" s="24" t="s">
        <v>55</v>
      </c>
      <c r="J26" s="29" t="s">
        <v>49</v>
      </c>
      <c r="K26" s="14" t="s">
        <v>50</v>
      </c>
      <c r="L26" s="12">
        <f t="shared" si="2"/>
        <v>292000000059</v>
      </c>
      <c r="M26" s="11" t="s">
        <v>51</v>
      </c>
      <c r="N26" s="14" t="s">
        <v>52</v>
      </c>
      <c r="O26" s="30">
        <v>83.69</v>
      </c>
      <c r="P26" s="16">
        <f t="shared" si="3"/>
        <v>45817</v>
      </c>
      <c r="Q26" s="31">
        <f>10+10</f>
        <v>20</v>
      </c>
      <c r="S26" s="14">
        <v>2.0</v>
      </c>
    </row>
    <row r="27">
      <c r="A27" s="17" t="s">
        <v>50</v>
      </c>
      <c r="B27" s="18"/>
      <c r="C27" s="19" t="s">
        <v>45</v>
      </c>
      <c r="D27" s="20"/>
      <c r="E27" s="21">
        <v>2.92000000305E11</v>
      </c>
      <c r="F27" s="22" t="s">
        <v>107</v>
      </c>
      <c r="G27" s="23" t="s">
        <v>108</v>
      </c>
      <c r="H27" s="12">
        <f t="shared" si="1"/>
        <v>40</v>
      </c>
      <c r="I27" s="24" t="s">
        <v>83</v>
      </c>
      <c r="J27" s="14" t="s">
        <v>49</v>
      </c>
      <c r="K27" s="14" t="s">
        <v>50</v>
      </c>
      <c r="L27" s="12">
        <f t="shared" si="2"/>
        <v>292000000305</v>
      </c>
      <c r="M27" s="11" t="s">
        <v>51</v>
      </c>
      <c r="N27" s="14" t="s">
        <v>52</v>
      </c>
      <c r="O27" s="15">
        <v>54.81</v>
      </c>
      <c r="P27" s="16">
        <f t="shared" si="3"/>
        <v>45817</v>
      </c>
      <c r="R27" s="31">
        <v>40.0</v>
      </c>
    </row>
    <row r="28">
      <c r="A28" s="17" t="s">
        <v>50</v>
      </c>
      <c r="B28" s="18"/>
      <c r="C28" s="19" t="s">
        <v>45</v>
      </c>
      <c r="D28" s="20"/>
      <c r="E28" s="21">
        <v>2.92000000061E11</v>
      </c>
      <c r="F28" s="22" t="s">
        <v>109</v>
      </c>
      <c r="G28" s="23" t="s">
        <v>110</v>
      </c>
      <c r="H28" s="12">
        <f t="shared" si="1"/>
        <v>22</v>
      </c>
      <c r="I28" s="24" t="s">
        <v>55</v>
      </c>
      <c r="J28" s="14" t="s">
        <v>49</v>
      </c>
      <c r="K28" s="14" t="s">
        <v>50</v>
      </c>
      <c r="L28" s="12">
        <f t="shared" si="2"/>
        <v>292000000061</v>
      </c>
      <c r="M28" s="11" t="s">
        <v>51</v>
      </c>
      <c r="N28" s="14" t="s">
        <v>52</v>
      </c>
      <c r="O28" s="15">
        <v>89.88</v>
      </c>
      <c r="P28" s="16">
        <f t="shared" si="3"/>
        <v>45817</v>
      </c>
      <c r="R28" s="14">
        <v>1.0</v>
      </c>
      <c r="X28" s="12">
        <f>3+3</f>
        <v>6</v>
      </c>
      <c r="AI28" s="14">
        <v>6.0</v>
      </c>
      <c r="AM28" s="12">
        <v>1.0</v>
      </c>
      <c r="AS28" s="14">
        <v>8.0</v>
      </c>
    </row>
    <row r="29">
      <c r="A29" s="17" t="s">
        <v>50</v>
      </c>
      <c r="B29" s="18"/>
      <c r="C29" s="36" t="s">
        <v>87</v>
      </c>
      <c r="D29" s="20"/>
      <c r="E29" s="21">
        <v>2.92000000084E11</v>
      </c>
      <c r="F29" s="22" t="s">
        <v>111</v>
      </c>
      <c r="G29" s="23" t="s">
        <v>112</v>
      </c>
      <c r="H29" s="12">
        <f t="shared" si="1"/>
        <v>7</v>
      </c>
      <c r="I29" s="24" t="s">
        <v>83</v>
      </c>
      <c r="J29" s="14" t="s">
        <v>49</v>
      </c>
      <c r="K29" s="14" t="s">
        <v>50</v>
      </c>
      <c r="L29" s="12">
        <f t="shared" si="2"/>
        <v>292000000084</v>
      </c>
      <c r="M29" s="11" t="s">
        <v>51</v>
      </c>
      <c r="N29" s="14" t="s">
        <v>52</v>
      </c>
      <c r="O29" s="15">
        <v>198.17</v>
      </c>
      <c r="P29" s="16">
        <f t="shared" si="3"/>
        <v>45817</v>
      </c>
      <c r="AT29" s="12">
        <v>7.0</v>
      </c>
    </row>
    <row r="30">
      <c r="A30" s="17" t="s">
        <v>44</v>
      </c>
      <c r="B30" s="32"/>
      <c r="C30" s="19" t="s">
        <v>45</v>
      </c>
      <c r="D30" s="33"/>
      <c r="E30" s="33">
        <v>2.92000000344E11</v>
      </c>
      <c r="F30" s="10" t="s">
        <v>113</v>
      </c>
      <c r="G30" s="39" t="s">
        <v>114</v>
      </c>
      <c r="H30" s="12">
        <f t="shared" si="1"/>
        <v>1</v>
      </c>
      <c r="I30" s="24" t="s">
        <v>55</v>
      </c>
      <c r="J30" s="14" t="s">
        <v>49</v>
      </c>
      <c r="K30" s="14" t="s">
        <v>50</v>
      </c>
      <c r="L30" s="12">
        <f t="shared" si="2"/>
        <v>292000000344</v>
      </c>
      <c r="M30" s="11" t="s">
        <v>51</v>
      </c>
      <c r="N30" s="14" t="s">
        <v>52</v>
      </c>
      <c r="O30" s="15">
        <v>222.95</v>
      </c>
      <c r="P30" s="16">
        <f t="shared" si="3"/>
        <v>45817</v>
      </c>
      <c r="AM30" s="12">
        <v>1.0</v>
      </c>
    </row>
    <row r="31">
      <c r="A31" s="17" t="s">
        <v>50</v>
      </c>
      <c r="B31" s="18"/>
      <c r="C31" s="19" t="s">
        <v>45</v>
      </c>
      <c r="D31" s="20"/>
      <c r="E31" s="21">
        <v>2.92000000259E11</v>
      </c>
      <c r="F31" s="22" t="s">
        <v>115</v>
      </c>
      <c r="G31" s="23" t="s">
        <v>116</v>
      </c>
      <c r="H31" s="12">
        <f t="shared" si="1"/>
        <v>1</v>
      </c>
      <c r="I31" s="24" t="s">
        <v>55</v>
      </c>
      <c r="J31" s="14" t="s">
        <v>49</v>
      </c>
      <c r="K31" s="14" t="s">
        <v>50</v>
      </c>
      <c r="L31" s="12">
        <f t="shared" si="2"/>
        <v>292000000259</v>
      </c>
      <c r="M31" s="11" t="s">
        <v>51</v>
      </c>
      <c r="N31" s="14" t="s">
        <v>52</v>
      </c>
      <c r="O31" s="15">
        <v>67.66</v>
      </c>
      <c r="P31" s="16">
        <f t="shared" si="3"/>
        <v>45817</v>
      </c>
      <c r="R31" s="31">
        <v>1.0</v>
      </c>
      <c r="AU31" s="40"/>
      <c r="AV31" s="40"/>
    </row>
    <row r="32">
      <c r="A32" s="17" t="s">
        <v>50</v>
      </c>
      <c r="B32" s="18"/>
      <c r="C32" s="19" t="s">
        <v>45</v>
      </c>
      <c r="D32" s="20"/>
      <c r="E32" s="21">
        <v>2.92000000066E11</v>
      </c>
      <c r="F32" s="22" t="s">
        <v>117</v>
      </c>
      <c r="G32" s="23" t="s">
        <v>118</v>
      </c>
      <c r="H32" s="12">
        <f t="shared" si="1"/>
        <v>11</v>
      </c>
      <c r="I32" s="24" t="s">
        <v>55</v>
      </c>
      <c r="J32" s="14" t="s">
        <v>49</v>
      </c>
      <c r="K32" s="14" t="s">
        <v>50</v>
      </c>
      <c r="L32" s="12">
        <f t="shared" si="2"/>
        <v>292000000066</v>
      </c>
      <c r="M32" s="11" t="s">
        <v>51</v>
      </c>
      <c r="N32" s="14" t="s">
        <v>52</v>
      </c>
      <c r="O32" s="15">
        <v>69.73</v>
      </c>
      <c r="P32" s="16">
        <f t="shared" si="3"/>
        <v>45817</v>
      </c>
      <c r="AI32" s="12">
        <v>6.0</v>
      </c>
      <c r="AS32" s="14">
        <v>5.0</v>
      </c>
    </row>
    <row r="33">
      <c r="A33" s="17" t="s">
        <v>50</v>
      </c>
      <c r="B33" s="18"/>
      <c r="C33" s="35"/>
      <c r="D33" s="20"/>
      <c r="E33" s="21">
        <v>2.92000000067E11</v>
      </c>
      <c r="F33" s="22" t="s">
        <v>119</v>
      </c>
      <c r="G33" s="23" t="s">
        <v>120</v>
      </c>
      <c r="H33" s="12">
        <f t="shared" si="1"/>
        <v>16</v>
      </c>
      <c r="I33" s="24" t="s">
        <v>55</v>
      </c>
      <c r="J33" s="14" t="s">
        <v>49</v>
      </c>
      <c r="K33" s="14" t="s">
        <v>50</v>
      </c>
      <c r="L33" s="12">
        <f t="shared" si="2"/>
        <v>292000000067</v>
      </c>
      <c r="M33" s="11" t="s">
        <v>51</v>
      </c>
      <c r="N33" s="14" t="s">
        <v>52</v>
      </c>
      <c r="O33" s="15">
        <v>127.53</v>
      </c>
      <c r="P33" s="16">
        <f t="shared" si="3"/>
        <v>45817</v>
      </c>
      <c r="R33" s="14">
        <v>1.0</v>
      </c>
      <c r="AI33" s="12">
        <v>10.0</v>
      </c>
      <c r="AS33" s="12">
        <v>5.0</v>
      </c>
    </row>
    <row r="34">
      <c r="A34" s="17" t="s">
        <v>50</v>
      </c>
      <c r="B34" s="18"/>
      <c r="C34" s="36" t="s">
        <v>87</v>
      </c>
      <c r="D34" s="20"/>
      <c r="E34" s="21">
        <v>2.92000000102E11</v>
      </c>
      <c r="F34" s="22" t="s">
        <v>121</v>
      </c>
      <c r="G34" s="41" t="s">
        <v>122</v>
      </c>
      <c r="H34" s="12">
        <f t="shared" si="1"/>
        <v>1</v>
      </c>
      <c r="I34" s="24" t="s">
        <v>123</v>
      </c>
      <c r="J34" s="14" t="s">
        <v>49</v>
      </c>
      <c r="K34" s="14" t="s">
        <v>50</v>
      </c>
      <c r="L34" s="12">
        <f t="shared" si="2"/>
        <v>292000000102</v>
      </c>
      <c r="M34" s="11" t="s">
        <v>51</v>
      </c>
      <c r="N34" s="14" t="s">
        <v>52</v>
      </c>
      <c r="O34" s="15">
        <v>26.48</v>
      </c>
      <c r="P34" s="16">
        <f t="shared" si="3"/>
        <v>45817</v>
      </c>
      <c r="R34" s="31">
        <v>1.0</v>
      </c>
    </row>
    <row r="35">
      <c r="A35" s="17" t="s">
        <v>50</v>
      </c>
      <c r="B35" s="18"/>
      <c r="C35" s="36" t="s">
        <v>87</v>
      </c>
      <c r="D35" s="20"/>
      <c r="E35" s="21">
        <v>2.92000000005E11</v>
      </c>
      <c r="F35" s="22" t="s">
        <v>124</v>
      </c>
      <c r="G35" s="23" t="s">
        <v>125</v>
      </c>
      <c r="H35" s="12">
        <f t="shared" si="1"/>
        <v>1</v>
      </c>
      <c r="I35" s="24" t="s">
        <v>83</v>
      </c>
      <c r="J35" s="14" t="s">
        <v>49</v>
      </c>
      <c r="K35" s="14" t="s">
        <v>50</v>
      </c>
      <c r="L35" s="12">
        <f t="shared" si="2"/>
        <v>292000000005</v>
      </c>
      <c r="M35" s="11" t="s">
        <v>51</v>
      </c>
      <c r="N35" s="14" t="s">
        <v>52</v>
      </c>
      <c r="O35" s="15">
        <v>455.77</v>
      </c>
      <c r="P35" s="16">
        <f t="shared" si="3"/>
        <v>45817</v>
      </c>
      <c r="R35" s="31">
        <v>1.0</v>
      </c>
    </row>
    <row r="36">
      <c r="A36" s="17" t="s">
        <v>50</v>
      </c>
      <c r="B36" s="18"/>
      <c r="C36" s="19" t="s">
        <v>45</v>
      </c>
      <c r="D36" s="20"/>
      <c r="E36" s="21">
        <v>2.92000000148E11</v>
      </c>
      <c r="F36" s="22" t="s">
        <v>126</v>
      </c>
      <c r="G36" s="23" t="s">
        <v>127</v>
      </c>
      <c r="H36" s="12">
        <f t="shared" si="1"/>
        <v>5</v>
      </c>
      <c r="I36" s="24" t="s">
        <v>55</v>
      </c>
      <c r="J36" s="14" t="s">
        <v>49</v>
      </c>
      <c r="K36" s="14" t="s">
        <v>50</v>
      </c>
      <c r="L36" s="12">
        <f t="shared" si="2"/>
        <v>292000000148</v>
      </c>
      <c r="M36" s="11" t="s">
        <v>51</v>
      </c>
      <c r="N36" s="14" t="s">
        <v>52</v>
      </c>
      <c r="O36" s="15">
        <v>233.3</v>
      </c>
      <c r="P36" s="16">
        <f t="shared" si="3"/>
        <v>45817</v>
      </c>
      <c r="X36" s="12">
        <f>1+1</f>
        <v>2</v>
      </c>
      <c r="AL36" s="12">
        <v>3.0</v>
      </c>
    </row>
    <row r="37">
      <c r="A37" s="17" t="s">
        <v>50</v>
      </c>
      <c r="B37" s="18"/>
      <c r="C37" s="19" t="s">
        <v>87</v>
      </c>
      <c r="D37" s="20"/>
      <c r="E37" s="21">
        <v>2.92000000017E11</v>
      </c>
      <c r="F37" s="22" t="s">
        <v>128</v>
      </c>
      <c r="G37" s="27" t="s">
        <v>129</v>
      </c>
      <c r="H37" s="12">
        <f t="shared" si="1"/>
        <v>46</v>
      </c>
      <c r="I37" s="24" t="s">
        <v>130</v>
      </c>
      <c r="J37" s="14" t="s">
        <v>49</v>
      </c>
      <c r="K37" s="14" t="s">
        <v>50</v>
      </c>
      <c r="L37" s="12">
        <f t="shared" si="2"/>
        <v>292000000017</v>
      </c>
      <c r="M37" s="11" t="s">
        <v>51</v>
      </c>
      <c r="N37" s="14" t="s">
        <v>52</v>
      </c>
      <c r="O37" s="15">
        <v>56.47</v>
      </c>
      <c r="P37" s="16">
        <f t="shared" si="3"/>
        <v>45817</v>
      </c>
      <c r="R37" s="14">
        <v>1.0</v>
      </c>
      <c r="AI37" s="12">
        <v>40.0</v>
      </c>
      <c r="AS37" s="14">
        <v>5.0</v>
      </c>
    </row>
    <row r="38">
      <c r="A38" s="17" t="s">
        <v>50</v>
      </c>
      <c r="B38" s="18"/>
      <c r="C38" s="19" t="s">
        <v>45</v>
      </c>
      <c r="D38" s="20"/>
      <c r="E38" s="21">
        <v>2.92000000218E11</v>
      </c>
      <c r="F38" s="22" t="s">
        <v>131</v>
      </c>
      <c r="G38" s="27" t="s">
        <v>132</v>
      </c>
      <c r="H38" s="12">
        <f t="shared" si="1"/>
        <v>17</v>
      </c>
      <c r="I38" s="24" t="s">
        <v>123</v>
      </c>
      <c r="J38" s="14" t="s">
        <v>49</v>
      </c>
      <c r="K38" s="14" t="s">
        <v>50</v>
      </c>
      <c r="L38" s="12">
        <f t="shared" si="2"/>
        <v>292000000218</v>
      </c>
      <c r="M38" s="11" t="s">
        <v>51</v>
      </c>
      <c r="N38" s="14" t="s">
        <v>52</v>
      </c>
      <c r="O38" s="15">
        <v>26.64</v>
      </c>
      <c r="P38" s="16">
        <f t="shared" si="3"/>
        <v>45817</v>
      </c>
      <c r="AI38" s="12">
        <v>10.0</v>
      </c>
      <c r="AS38" s="14">
        <v>7.0</v>
      </c>
    </row>
    <row r="39">
      <c r="A39" s="42" t="s">
        <v>50</v>
      </c>
      <c r="B39" s="18"/>
      <c r="C39" s="19" t="s">
        <v>45</v>
      </c>
      <c r="D39" s="20"/>
      <c r="E39" s="21">
        <v>2.92000000192E11</v>
      </c>
      <c r="F39" s="22" t="s">
        <v>133</v>
      </c>
      <c r="G39" s="23" t="s">
        <v>134</v>
      </c>
      <c r="H39" s="12">
        <f t="shared" si="1"/>
        <v>20</v>
      </c>
      <c r="I39" s="24" t="s">
        <v>55</v>
      </c>
      <c r="J39" s="14" t="s">
        <v>49</v>
      </c>
      <c r="K39" s="14" t="s">
        <v>50</v>
      </c>
      <c r="L39" s="12">
        <f t="shared" si="2"/>
        <v>292000000192</v>
      </c>
      <c r="M39" s="11" t="s">
        <v>51</v>
      </c>
      <c r="N39" s="14" t="s">
        <v>52</v>
      </c>
      <c r="O39" s="15">
        <v>142.73</v>
      </c>
      <c r="P39" s="16">
        <f t="shared" si="3"/>
        <v>45817</v>
      </c>
      <c r="AI39" s="12">
        <v>10.0</v>
      </c>
      <c r="AS39" s="14">
        <v>10.0</v>
      </c>
    </row>
    <row r="40">
      <c r="A40" s="17" t="s">
        <v>44</v>
      </c>
      <c r="B40" s="32"/>
      <c r="C40" s="19" t="s">
        <v>45</v>
      </c>
      <c r="D40" s="33"/>
      <c r="E40" s="33">
        <v>2.92000000345E11</v>
      </c>
      <c r="F40" s="10" t="s">
        <v>135</v>
      </c>
      <c r="G40" s="37" t="s">
        <v>136</v>
      </c>
      <c r="H40" s="12">
        <f t="shared" si="1"/>
        <v>1</v>
      </c>
      <c r="I40" s="13" t="s">
        <v>137</v>
      </c>
      <c r="J40" s="14" t="s">
        <v>49</v>
      </c>
      <c r="K40" s="14" t="s">
        <v>50</v>
      </c>
      <c r="L40" s="12">
        <f t="shared" si="2"/>
        <v>292000000345</v>
      </c>
      <c r="M40" s="11" t="s">
        <v>51</v>
      </c>
      <c r="N40" s="14" t="s">
        <v>52</v>
      </c>
      <c r="O40" s="15">
        <v>321.42</v>
      </c>
      <c r="P40" s="16">
        <f t="shared" si="3"/>
        <v>45817</v>
      </c>
      <c r="S40" s="12">
        <v>1.0</v>
      </c>
    </row>
    <row r="41">
      <c r="A41" s="17" t="s">
        <v>44</v>
      </c>
      <c r="B41" s="34" t="s">
        <v>84</v>
      </c>
      <c r="C41" s="19" t="s">
        <v>138</v>
      </c>
      <c r="D41" s="33"/>
      <c r="E41" s="43"/>
      <c r="F41" s="44" t="s">
        <v>139</v>
      </c>
      <c r="G41" s="11" t="s">
        <v>140</v>
      </c>
      <c r="H41" s="12">
        <f t="shared" si="1"/>
        <v>5</v>
      </c>
      <c r="I41" s="13" t="s">
        <v>55</v>
      </c>
      <c r="J41" s="14" t="s">
        <v>49</v>
      </c>
      <c r="K41" s="12"/>
      <c r="L41" s="12" t="str">
        <f t="shared" si="2"/>
        <v/>
      </c>
      <c r="M41" s="11" t="s">
        <v>51</v>
      </c>
      <c r="N41" s="14" t="s">
        <v>52</v>
      </c>
      <c r="O41" s="34" t="s">
        <v>84</v>
      </c>
      <c r="P41" s="16">
        <f t="shared" si="3"/>
        <v>45817</v>
      </c>
      <c r="W41" s="12">
        <v>5.0</v>
      </c>
      <c r="AU41" s="14"/>
      <c r="AV41" s="14"/>
    </row>
    <row r="42">
      <c r="A42" s="17" t="s">
        <v>50</v>
      </c>
      <c r="B42" s="34" t="s">
        <v>84</v>
      </c>
      <c r="C42" s="35"/>
      <c r="D42" s="20"/>
      <c r="E42" s="21">
        <v>2.92000000323E11</v>
      </c>
      <c r="F42" s="22" t="s">
        <v>141</v>
      </c>
      <c r="G42" s="45" t="s">
        <v>142</v>
      </c>
      <c r="H42" s="12">
        <f t="shared" si="1"/>
        <v>10</v>
      </c>
      <c r="I42" s="24" t="s">
        <v>55</v>
      </c>
      <c r="J42" s="14" t="s">
        <v>49</v>
      </c>
      <c r="K42" s="12"/>
      <c r="L42" s="12">
        <f t="shared" si="2"/>
        <v>292000000323</v>
      </c>
      <c r="M42" s="11" t="s">
        <v>51</v>
      </c>
      <c r="N42" s="14" t="s">
        <v>52</v>
      </c>
      <c r="O42" s="34" t="s">
        <v>84</v>
      </c>
      <c r="P42" s="16">
        <f t="shared" si="3"/>
        <v>45817</v>
      </c>
      <c r="X42" s="12">
        <f>5+5</f>
        <v>10</v>
      </c>
    </row>
    <row r="43">
      <c r="A43" s="17" t="s">
        <v>50</v>
      </c>
      <c r="B43" s="18"/>
      <c r="C43" s="8" t="s">
        <v>45</v>
      </c>
      <c r="D43" s="20"/>
      <c r="E43" s="21">
        <v>2.92000000307E11</v>
      </c>
      <c r="F43" s="22" t="s">
        <v>143</v>
      </c>
      <c r="G43" s="23" t="s">
        <v>144</v>
      </c>
      <c r="H43" s="12">
        <f t="shared" si="1"/>
        <v>1000</v>
      </c>
      <c r="I43" s="24" t="s">
        <v>145</v>
      </c>
      <c r="J43" s="14" t="s">
        <v>49</v>
      </c>
      <c r="K43" s="14" t="s">
        <v>50</v>
      </c>
      <c r="L43" s="12">
        <f t="shared" si="2"/>
        <v>292000000307</v>
      </c>
      <c r="M43" s="11" t="s">
        <v>51</v>
      </c>
      <c r="N43" s="14" t="s">
        <v>52</v>
      </c>
      <c r="O43" s="15">
        <v>1.31</v>
      </c>
      <c r="P43" s="16">
        <f t="shared" si="3"/>
        <v>45817</v>
      </c>
      <c r="R43" s="31">
        <v>1000.0</v>
      </c>
    </row>
    <row r="44">
      <c r="A44" s="17" t="s">
        <v>50</v>
      </c>
      <c r="B44" s="18"/>
      <c r="C44" s="19" t="s">
        <v>45</v>
      </c>
      <c r="D44" s="20"/>
      <c r="E44" s="21">
        <v>2.92000000224E11</v>
      </c>
      <c r="F44" s="22" t="s">
        <v>146</v>
      </c>
      <c r="G44" s="23" t="s">
        <v>147</v>
      </c>
      <c r="H44" s="12">
        <f t="shared" si="1"/>
        <v>6000</v>
      </c>
      <c r="I44" s="24" t="s">
        <v>145</v>
      </c>
      <c r="J44" s="14" t="s">
        <v>49</v>
      </c>
      <c r="K44" s="14" t="s">
        <v>50</v>
      </c>
      <c r="L44" s="12">
        <f t="shared" si="2"/>
        <v>292000000224</v>
      </c>
      <c r="M44" s="11" t="s">
        <v>51</v>
      </c>
      <c r="N44" s="14" t="s">
        <v>52</v>
      </c>
      <c r="O44" s="15">
        <v>0.45</v>
      </c>
      <c r="P44" s="16">
        <f t="shared" si="3"/>
        <v>45817</v>
      </c>
      <c r="AI44" s="12">
        <v>3000.0</v>
      </c>
      <c r="AS44" s="12">
        <v>3000.0</v>
      </c>
    </row>
    <row r="45">
      <c r="A45" s="17" t="s">
        <v>50</v>
      </c>
      <c r="B45" s="18"/>
      <c r="C45" s="19" t="s">
        <v>45</v>
      </c>
      <c r="D45" s="20"/>
      <c r="E45" s="21">
        <v>2.92000000191E11</v>
      </c>
      <c r="F45" s="22" t="s">
        <v>148</v>
      </c>
      <c r="G45" s="23" t="s">
        <v>149</v>
      </c>
      <c r="H45" s="12">
        <f t="shared" si="1"/>
        <v>8</v>
      </c>
      <c r="I45" s="24" t="s">
        <v>55</v>
      </c>
      <c r="J45" s="14" t="s">
        <v>49</v>
      </c>
      <c r="K45" s="14" t="s">
        <v>50</v>
      </c>
      <c r="L45" s="12">
        <f t="shared" si="2"/>
        <v>292000000191</v>
      </c>
      <c r="M45" s="11" t="s">
        <v>51</v>
      </c>
      <c r="N45" s="14" t="s">
        <v>52</v>
      </c>
      <c r="O45" s="15">
        <v>713.14</v>
      </c>
      <c r="P45" s="16">
        <f t="shared" si="3"/>
        <v>45817</v>
      </c>
      <c r="Q45" s="14">
        <v>3.0</v>
      </c>
      <c r="S45" s="14">
        <v>1.0</v>
      </c>
      <c r="AI45" s="12">
        <v>2.0</v>
      </c>
      <c r="AS45" s="14">
        <v>2.0</v>
      </c>
    </row>
    <row r="46">
      <c r="A46" s="17" t="s">
        <v>50</v>
      </c>
      <c r="B46" s="18"/>
      <c r="C46" s="19" t="s">
        <v>45</v>
      </c>
      <c r="D46" s="20"/>
      <c r="E46" s="21">
        <v>2.92000000185E11</v>
      </c>
      <c r="F46" s="22" t="s">
        <v>150</v>
      </c>
      <c r="G46" s="23" t="s">
        <v>151</v>
      </c>
      <c r="H46" s="12">
        <f t="shared" si="1"/>
        <v>10</v>
      </c>
      <c r="I46" s="24" t="s">
        <v>60</v>
      </c>
      <c r="J46" s="14" t="s">
        <v>49</v>
      </c>
      <c r="K46" s="14" t="s">
        <v>50</v>
      </c>
      <c r="L46" s="12">
        <f t="shared" si="2"/>
        <v>292000000185</v>
      </c>
      <c r="M46" s="11" t="s">
        <v>51</v>
      </c>
      <c r="N46" s="14" t="s">
        <v>52</v>
      </c>
      <c r="O46" s="15">
        <v>185.97</v>
      </c>
      <c r="P46" s="16">
        <f t="shared" si="3"/>
        <v>45817</v>
      </c>
      <c r="X46" s="12">
        <f>2+2</f>
        <v>4</v>
      </c>
      <c r="AI46" s="14">
        <v>3.0</v>
      </c>
      <c r="AM46" s="14">
        <v>1.0</v>
      </c>
      <c r="AS46" s="14">
        <v>2.0</v>
      </c>
    </row>
    <row r="47">
      <c r="A47" s="17" t="s">
        <v>44</v>
      </c>
      <c r="B47" s="32"/>
      <c r="C47" s="19" t="s">
        <v>45</v>
      </c>
      <c r="D47" s="33"/>
      <c r="E47" s="33">
        <v>2.92000000346E11</v>
      </c>
      <c r="F47" s="10" t="s">
        <v>152</v>
      </c>
      <c r="G47" s="11" t="s">
        <v>153</v>
      </c>
      <c r="H47" s="12">
        <f t="shared" si="1"/>
        <v>20</v>
      </c>
      <c r="I47" s="24" t="s">
        <v>55</v>
      </c>
      <c r="J47" s="14" t="s">
        <v>49</v>
      </c>
      <c r="K47" s="14" t="s">
        <v>50</v>
      </c>
      <c r="L47" s="12">
        <f t="shared" si="2"/>
        <v>292000000346</v>
      </c>
      <c r="M47" s="11" t="s">
        <v>51</v>
      </c>
      <c r="N47" s="14" t="s">
        <v>52</v>
      </c>
      <c r="O47" s="15">
        <v>231.57</v>
      </c>
      <c r="P47" s="16">
        <f t="shared" si="3"/>
        <v>45817</v>
      </c>
      <c r="W47" s="12">
        <v>20.0</v>
      </c>
    </row>
    <row r="48">
      <c r="A48" s="17" t="s">
        <v>50</v>
      </c>
      <c r="B48" s="18"/>
      <c r="C48" s="35"/>
      <c r="D48" s="20"/>
      <c r="E48" s="21">
        <v>2.92000000256E11</v>
      </c>
      <c r="F48" s="46" t="s">
        <v>154</v>
      </c>
      <c r="G48" s="23" t="s">
        <v>155</v>
      </c>
      <c r="H48" s="12">
        <f t="shared" si="1"/>
        <v>1398</v>
      </c>
      <c r="I48" s="24" t="s">
        <v>55</v>
      </c>
      <c r="J48" s="14" t="s">
        <v>49</v>
      </c>
      <c r="K48" s="14" t="s">
        <v>50</v>
      </c>
      <c r="L48" s="12">
        <f t="shared" si="2"/>
        <v>292000000256</v>
      </c>
      <c r="M48" s="11" t="s">
        <v>51</v>
      </c>
      <c r="N48" s="14" t="s">
        <v>52</v>
      </c>
      <c r="O48" s="15">
        <v>38.5</v>
      </c>
      <c r="P48" s="16">
        <f t="shared" si="3"/>
        <v>45817</v>
      </c>
      <c r="V48" s="12">
        <v>1398.0</v>
      </c>
    </row>
    <row r="49">
      <c r="A49" s="17" t="s">
        <v>50</v>
      </c>
      <c r="B49" s="18"/>
      <c r="C49" s="36" t="s">
        <v>87</v>
      </c>
      <c r="D49" s="20"/>
      <c r="E49" s="21">
        <v>2.9200000026E11</v>
      </c>
      <c r="F49" s="22" t="s">
        <v>156</v>
      </c>
      <c r="G49" s="23" t="s">
        <v>157</v>
      </c>
      <c r="H49" s="12">
        <f t="shared" si="1"/>
        <v>1</v>
      </c>
      <c r="I49" s="24" t="s">
        <v>55</v>
      </c>
      <c r="J49" s="14" t="s">
        <v>49</v>
      </c>
      <c r="K49" s="14" t="s">
        <v>50</v>
      </c>
      <c r="L49" s="12">
        <f t="shared" si="2"/>
        <v>292000000260</v>
      </c>
      <c r="M49" s="11" t="s">
        <v>51</v>
      </c>
      <c r="N49" s="14" t="s">
        <v>52</v>
      </c>
      <c r="O49" s="15">
        <v>62.03</v>
      </c>
      <c r="P49" s="16">
        <f t="shared" si="3"/>
        <v>45817</v>
      </c>
      <c r="R49" s="31">
        <v>1.0</v>
      </c>
    </row>
    <row r="50">
      <c r="A50" s="17" t="s">
        <v>50</v>
      </c>
      <c r="B50" s="18"/>
      <c r="C50" s="36" t="s">
        <v>87</v>
      </c>
      <c r="D50" s="20"/>
      <c r="E50" s="21">
        <v>2.92000000094E11</v>
      </c>
      <c r="F50" s="22" t="s">
        <v>158</v>
      </c>
      <c r="G50" s="23" t="s">
        <v>159</v>
      </c>
      <c r="H50" s="12">
        <f t="shared" si="1"/>
        <v>2</v>
      </c>
      <c r="I50" s="24" t="s">
        <v>55</v>
      </c>
      <c r="J50" s="14" t="s">
        <v>49</v>
      </c>
      <c r="K50" s="14" t="s">
        <v>50</v>
      </c>
      <c r="L50" s="12">
        <f t="shared" si="2"/>
        <v>292000000094</v>
      </c>
      <c r="M50" s="11" t="s">
        <v>51</v>
      </c>
      <c r="N50" s="14" t="s">
        <v>52</v>
      </c>
      <c r="O50" s="15">
        <v>77.19</v>
      </c>
      <c r="P50" s="16">
        <f t="shared" si="3"/>
        <v>45817</v>
      </c>
      <c r="W50" s="12">
        <v>2.0</v>
      </c>
    </row>
    <row r="51">
      <c r="A51" s="17" t="s">
        <v>50</v>
      </c>
      <c r="B51" s="18"/>
      <c r="C51" s="19" t="s">
        <v>45</v>
      </c>
      <c r="D51" s="20"/>
      <c r="E51" s="21">
        <v>2.92000000187E11</v>
      </c>
      <c r="F51" s="22" t="s">
        <v>160</v>
      </c>
      <c r="G51" s="23" t="s">
        <v>161</v>
      </c>
      <c r="H51" s="12">
        <f t="shared" si="1"/>
        <v>45</v>
      </c>
      <c r="I51" s="24" t="s">
        <v>55</v>
      </c>
      <c r="J51" s="29" t="s">
        <v>49</v>
      </c>
      <c r="K51" s="14" t="s">
        <v>50</v>
      </c>
      <c r="L51" s="12">
        <f t="shared" si="2"/>
        <v>292000000187</v>
      </c>
      <c r="M51" s="11" t="s">
        <v>51</v>
      </c>
      <c r="N51" s="14" t="s">
        <v>52</v>
      </c>
      <c r="O51" s="15">
        <v>6.07</v>
      </c>
      <c r="P51" s="16">
        <f t="shared" si="3"/>
        <v>45817</v>
      </c>
      <c r="Q51" s="31">
        <v>45.0</v>
      </c>
    </row>
    <row r="52">
      <c r="A52" s="17" t="s">
        <v>50</v>
      </c>
      <c r="B52" s="18"/>
      <c r="C52" s="19" t="s">
        <v>45</v>
      </c>
      <c r="D52" s="20"/>
      <c r="E52" s="21">
        <v>2.92000000299E11</v>
      </c>
      <c r="F52" s="22" t="s">
        <v>162</v>
      </c>
      <c r="G52" s="23" t="s">
        <v>163</v>
      </c>
      <c r="H52" s="12">
        <f t="shared" si="1"/>
        <v>2</v>
      </c>
      <c r="I52" s="24" t="s">
        <v>55</v>
      </c>
      <c r="J52" s="14" t="s">
        <v>49</v>
      </c>
      <c r="K52" s="14" t="s">
        <v>50</v>
      </c>
      <c r="L52" s="12">
        <f t="shared" si="2"/>
        <v>292000000299</v>
      </c>
      <c r="M52" s="11" t="s">
        <v>51</v>
      </c>
      <c r="N52" s="14" t="s">
        <v>52</v>
      </c>
      <c r="O52" s="15">
        <v>598.72</v>
      </c>
      <c r="P52" s="16">
        <f t="shared" si="3"/>
        <v>45817</v>
      </c>
      <c r="AO52" s="12">
        <v>2.0</v>
      </c>
    </row>
    <row r="53">
      <c r="A53" s="17" t="s">
        <v>44</v>
      </c>
      <c r="B53" s="47"/>
      <c r="C53" s="48" t="s">
        <v>45</v>
      </c>
      <c r="D53" s="49"/>
      <c r="E53" s="49">
        <v>2.92000000085E11</v>
      </c>
      <c r="F53" s="10" t="s">
        <v>164</v>
      </c>
      <c r="G53" s="11" t="s">
        <v>165</v>
      </c>
      <c r="H53" s="12">
        <f t="shared" si="1"/>
        <v>10</v>
      </c>
      <c r="I53" s="13" t="s">
        <v>83</v>
      </c>
      <c r="J53" s="14" t="s">
        <v>49</v>
      </c>
      <c r="K53" s="14" t="s">
        <v>50</v>
      </c>
      <c r="L53" s="12">
        <f t="shared" si="2"/>
        <v>292000000085</v>
      </c>
      <c r="M53" s="11" t="s">
        <v>51</v>
      </c>
      <c r="N53" s="14" t="s">
        <v>52</v>
      </c>
      <c r="O53" s="15">
        <v>95.91</v>
      </c>
      <c r="P53" s="16">
        <f t="shared" si="3"/>
        <v>45817</v>
      </c>
      <c r="AT53" s="12">
        <v>10.0</v>
      </c>
    </row>
    <row r="54">
      <c r="A54" s="17" t="s">
        <v>50</v>
      </c>
      <c r="B54" s="18"/>
      <c r="C54" s="19" t="s">
        <v>45</v>
      </c>
      <c r="D54" s="20"/>
      <c r="E54" s="21">
        <v>2.92000000288E11</v>
      </c>
      <c r="F54" s="22" t="s">
        <v>166</v>
      </c>
      <c r="G54" s="23" t="s">
        <v>167</v>
      </c>
      <c r="H54" s="12">
        <f t="shared" si="1"/>
        <v>25</v>
      </c>
      <c r="I54" s="24" t="s">
        <v>83</v>
      </c>
      <c r="J54" s="14" t="s">
        <v>49</v>
      </c>
      <c r="K54" s="14" t="s">
        <v>50</v>
      </c>
      <c r="L54" s="12">
        <f t="shared" si="2"/>
        <v>292000000288</v>
      </c>
      <c r="M54" s="11" t="s">
        <v>51</v>
      </c>
      <c r="N54" s="14" t="s">
        <v>52</v>
      </c>
      <c r="O54" s="15">
        <v>280.23</v>
      </c>
      <c r="P54" s="16">
        <f t="shared" si="3"/>
        <v>45817</v>
      </c>
      <c r="AI54" s="12">
        <v>20.0</v>
      </c>
      <c r="AS54" s="14">
        <v>5.0</v>
      </c>
    </row>
    <row r="55">
      <c r="A55" s="17" t="s">
        <v>50</v>
      </c>
      <c r="B55" s="18"/>
      <c r="C55" s="19" t="s">
        <v>45</v>
      </c>
      <c r="D55" s="20"/>
      <c r="E55" s="21">
        <v>2.92000000075E11</v>
      </c>
      <c r="F55" s="22" t="s">
        <v>168</v>
      </c>
      <c r="G55" s="23" t="s">
        <v>169</v>
      </c>
      <c r="H55" s="12">
        <f t="shared" si="1"/>
        <v>35</v>
      </c>
      <c r="I55" s="24" t="s">
        <v>55</v>
      </c>
      <c r="J55" s="14" t="s">
        <v>49</v>
      </c>
      <c r="K55" s="14" t="s">
        <v>50</v>
      </c>
      <c r="L55" s="12">
        <f t="shared" si="2"/>
        <v>292000000075</v>
      </c>
      <c r="M55" s="11" t="s">
        <v>51</v>
      </c>
      <c r="N55" s="14" t="s">
        <v>52</v>
      </c>
      <c r="O55" s="15">
        <v>60.17</v>
      </c>
      <c r="P55" s="16">
        <f t="shared" si="3"/>
        <v>45817</v>
      </c>
      <c r="Q55" s="14">
        <v>6.0</v>
      </c>
      <c r="W55" s="12">
        <v>10.0</v>
      </c>
      <c r="X55" s="14">
        <f>2+2</f>
        <v>4</v>
      </c>
      <c r="AI55" s="14">
        <v>10.0</v>
      </c>
      <c r="AS55" s="14">
        <v>5.0</v>
      </c>
    </row>
    <row r="56">
      <c r="A56" s="17" t="s">
        <v>50</v>
      </c>
      <c r="B56" s="18"/>
      <c r="C56" s="19" t="s">
        <v>45</v>
      </c>
      <c r="D56" s="20"/>
      <c r="E56" s="21">
        <v>2.92000000278E11</v>
      </c>
      <c r="F56" s="22" t="s">
        <v>170</v>
      </c>
      <c r="G56" s="23" t="s">
        <v>171</v>
      </c>
      <c r="H56" s="12">
        <f t="shared" si="1"/>
        <v>2</v>
      </c>
      <c r="I56" s="24" t="s">
        <v>55</v>
      </c>
      <c r="J56" s="14" t="s">
        <v>49</v>
      </c>
      <c r="K56" s="14" t="s">
        <v>50</v>
      </c>
      <c r="L56" s="12">
        <f t="shared" si="2"/>
        <v>292000000278</v>
      </c>
      <c r="M56" s="11" t="s">
        <v>51</v>
      </c>
      <c r="N56" s="14" t="s">
        <v>52</v>
      </c>
      <c r="O56" s="15">
        <v>55.04</v>
      </c>
      <c r="P56" s="16">
        <f t="shared" si="3"/>
        <v>45817</v>
      </c>
      <c r="R56" s="31">
        <v>2.0</v>
      </c>
    </row>
    <row r="57">
      <c r="A57" s="17" t="s">
        <v>44</v>
      </c>
      <c r="B57" s="47"/>
      <c r="C57" s="48" t="s">
        <v>45</v>
      </c>
      <c r="D57" s="49"/>
      <c r="E57" s="49">
        <v>2.92000000021E11</v>
      </c>
      <c r="F57" s="50" t="s">
        <v>172</v>
      </c>
      <c r="G57" s="51" t="s">
        <v>173</v>
      </c>
      <c r="H57" s="12">
        <f t="shared" si="1"/>
        <v>4000</v>
      </c>
      <c r="I57" s="24" t="s">
        <v>55</v>
      </c>
      <c r="J57" s="29" t="s">
        <v>49</v>
      </c>
      <c r="K57" s="14" t="s">
        <v>50</v>
      </c>
      <c r="L57" s="12">
        <f t="shared" si="2"/>
        <v>292000000021</v>
      </c>
      <c r="M57" s="11" t="s">
        <v>51</v>
      </c>
      <c r="N57" s="14" t="s">
        <v>52</v>
      </c>
      <c r="O57" s="15">
        <v>0.33</v>
      </c>
      <c r="P57" s="16">
        <f t="shared" si="3"/>
        <v>45817</v>
      </c>
      <c r="Q57" s="31">
        <v>2000.0</v>
      </c>
      <c r="S57" s="14">
        <v>2000.0</v>
      </c>
    </row>
    <row r="58">
      <c r="A58" s="17" t="s">
        <v>50</v>
      </c>
      <c r="B58" s="18"/>
      <c r="C58" s="19" t="s">
        <v>45</v>
      </c>
      <c r="D58" s="20"/>
      <c r="E58" s="21">
        <v>2.92000000022E11</v>
      </c>
      <c r="F58" s="22" t="s">
        <v>174</v>
      </c>
      <c r="G58" s="23" t="s">
        <v>175</v>
      </c>
      <c r="H58" s="12">
        <f t="shared" si="1"/>
        <v>2</v>
      </c>
      <c r="I58" s="24" t="s">
        <v>176</v>
      </c>
      <c r="J58" s="14" t="s">
        <v>49</v>
      </c>
      <c r="K58" s="14" t="s">
        <v>50</v>
      </c>
      <c r="L58" s="12">
        <f t="shared" si="2"/>
        <v>292000000022</v>
      </c>
      <c r="M58" s="11" t="s">
        <v>51</v>
      </c>
      <c r="N58" s="14" t="s">
        <v>52</v>
      </c>
      <c r="O58" s="15">
        <v>293.27</v>
      </c>
      <c r="P58" s="16">
        <f t="shared" si="3"/>
        <v>45817</v>
      </c>
      <c r="S58" s="12">
        <v>2.0</v>
      </c>
    </row>
    <row r="59">
      <c r="A59" s="17" t="s">
        <v>50</v>
      </c>
      <c r="B59" s="18"/>
      <c r="C59" s="19" t="s">
        <v>45</v>
      </c>
      <c r="D59" s="20"/>
      <c r="E59" s="21">
        <v>2.92000000152E11</v>
      </c>
      <c r="F59" s="22" t="s">
        <v>177</v>
      </c>
      <c r="G59" s="23" t="s">
        <v>178</v>
      </c>
      <c r="H59" s="12">
        <f t="shared" si="1"/>
        <v>10</v>
      </c>
      <c r="I59" s="24" t="s">
        <v>55</v>
      </c>
      <c r="J59" s="14" t="s">
        <v>49</v>
      </c>
      <c r="K59" s="14" t="s">
        <v>50</v>
      </c>
      <c r="L59" s="12">
        <f t="shared" si="2"/>
        <v>292000000152</v>
      </c>
      <c r="M59" s="11" t="s">
        <v>51</v>
      </c>
      <c r="N59" s="14" t="s">
        <v>52</v>
      </c>
      <c r="O59" s="15">
        <v>318.92</v>
      </c>
      <c r="P59" s="16">
        <f t="shared" si="3"/>
        <v>45817</v>
      </c>
      <c r="X59" s="12">
        <f t="shared" ref="X59:X62" si="4">5+5</f>
        <v>10</v>
      </c>
    </row>
    <row r="60">
      <c r="A60" s="17" t="s">
        <v>50</v>
      </c>
      <c r="B60" s="18"/>
      <c r="C60" s="19" t="s">
        <v>45</v>
      </c>
      <c r="D60" s="20"/>
      <c r="E60" s="21">
        <v>2.92000000149E11</v>
      </c>
      <c r="F60" s="22" t="s">
        <v>179</v>
      </c>
      <c r="G60" s="23" t="s">
        <v>180</v>
      </c>
      <c r="H60" s="12">
        <f t="shared" si="1"/>
        <v>10</v>
      </c>
      <c r="I60" s="24" t="s">
        <v>55</v>
      </c>
      <c r="J60" s="14" t="s">
        <v>49</v>
      </c>
      <c r="K60" s="14" t="s">
        <v>50</v>
      </c>
      <c r="L60" s="12">
        <f t="shared" si="2"/>
        <v>292000000149</v>
      </c>
      <c r="M60" s="11" t="s">
        <v>51</v>
      </c>
      <c r="N60" s="14" t="s">
        <v>52</v>
      </c>
      <c r="O60" s="15">
        <v>318.54</v>
      </c>
      <c r="P60" s="16">
        <f t="shared" si="3"/>
        <v>45817</v>
      </c>
      <c r="X60" s="12">
        <f t="shared" si="4"/>
        <v>10</v>
      </c>
    </row>
    <row r="61">
      <c r="A61" s="17" t="s">
        <v>50</v>
      </c>
      <c r="B61" s="18"/>
      <c r="C61" s="19" t="s">
        <v>45</v>
      </c>
      <c r="D61" s="20"/>
      <c r="E61" s="21">
        <v>2.9200000015E11</v>
      </c>
      <c r="F61" s="22" t="s">
        <v>181</v>
      </c>
      <c r="G61" s="23" t="s">
        <v>182</v>
      </c>
      <c r="H61" s="12">
        <f t="shared" si="1"/>
        <v>10</v>
      </c>
      <c r="I61" s="24" t="s">
        <v>55</v>
      </c>
      <c r="J61" s="14" t="s">
        <v>49</v>
      </c>
      <c r="K61" s="14" t="s">
        <v>50</v>
      </c>
      <c r="L61" s="12">
        <f t="shared" si="2"/>
        <v>292000000150</v>
      </c>
      <c r="M61" s="11" t="s">
        <v>51</v>
      </c>
      <c r="N61" s="14" t="s">
        <v>52</v>
      </c>
      <c r="O61" s="15">
        <v>316.87</v>
      </c>
      <c r="P61" s="16">
        <f t="shared" si="3"/>
        <v>45817</v>
      </c>
      <c r="X61" s="12">
        <f t="shared" si="4"/>
        <v>10</v>
      </c>
    </row>
    <row r="62">
      <c r="A62" s="17" t="s">
        <v>50</v>
      </c>
      <c r="B62" s="18"/>
      <c r="C62" s="19" t="s">
        <v>45</v>
      </c>
      <c r="D62" s="20"/>
      <c r="E62" s="21">
        <v>2.92000000151E11</v>
      </c>
      <c r="F62" s="22" t="s">
        <v>183</v>
      </c>
      <c r="G62" s="23" t="s">
        <v>184</v>
      </c>
      <c r="H62" s="12">
        <f t="shared" si="1"/>
        <v>10</v>
      </c>
      <c r="I62" s="24" t="s">
        <v>55</v>
      </c>
      <c r="J62" s="14" t="s">
        <v>49</v>
      </c>
      <c r="K62" s="14" t="s">
        <v>50</v>
      </c>
      <c r="L62" s="12">
        <f t="shared" si="2"/>
        <v>292000000151</v>
      </c>
      <c r="M62" s="11" t="s">
        <v>51</v>
      </c>
      <c r="N62" s="14" t="s">
        <v>52</v>
      </c>
      <c r="O62" s="15">
        <v>317.97</v>
      </c>
      <c r="P62" s="16">
        <f t="shared" si="3"/>
        <v>45817</v>
      </c>
      <c r="X62" s="12">
        <f t="shared" si="4"/>
        <v>10</v>
      </c>
    </row>
    <row r="63">
      <c r="A63" s="17" t="s">
        <v>50</v>
      </c>
      <c r="B63" s="18"/>
      <c r="C63" s="19" t="s">
        <v>45</v>
      </c>
      <c r="D63" s="20"/>
      <c r="E63" s="21">
        <v>2.92000000028E11</v>
      </c>
      <c r="F63" s="22" t="s">
        <v>185</v>
      </c>
      <c r="G63" s="23" t="s">
        <v>186</v>
      </c>
      <c r="H63" s="12">
        <f t="shared" si="1"/>
        <v>4</v>
      </c>
      <c r="I63" s="24" t="s">
        <v>55</v>
      </c>
      <c r="J63" s="14" t="s">
        <v>49</v>
      </c>
      <c r="K63" s="14" t="s">
        <v>50</v>
      </c>
      <c r="L63" s="12">
        <f t="shared" si="2"/>
        <v>292000000028</v>
      </c>
      <c r="M63" s="11" t="s">
        <v>51</v>
      </c>
      <c r="N63" s="14" t="s">
        <v>52</v>
      </c>
      <c r="O63" s="15">
        <v>367.61</v>
      </c>
      <c r="P63" s="16">
        <f t="shared" si="3"/>
        <v>45817</v>
      </c>
      <c r="X63" s="12">
        <f t="shared" ref="X63:X67" si="5">1+1</f>
        <v>2</v>
      </c>
      <c r="AL63" s="12">
        <v>2.0</v>
      </c>
    </row>
    <row r="64">
      <c r="A64" s="17" t="s">
        <v>50</v>
      </c>
      <c r="B64" s="18"/>
      <c r="C64" s="19" t="s">
        <v>45</v>
      </c>
      <c r="D64" s="20"/>
      <c r="E64" s="21">
        <v>2.92000000174E11</v>
      </c>
      <c r="F64" s="22" t="s">
        <v>187</v>
      </c>
      <c r="G64" s="23" t="s">
        <v>188</v>
      </c>
      <c r="H64" s="12">
        <f t="shared" si="1"/>
        <v>4</v>
      </c>
      <c r="I64" s="24" t="s">
        <v>55</v>
      </c>
      <c r="J64" s="14" t="s">
        <v>49</v>
      </c>
      <c r="K64" s="14" t="s">
        <v>50</v>
      </c>
      <c r="L64" s="12">
        <f t="shared" si="2"/>
        <v>292000000174</v>
      </c>
      <c r="M64" s="11" t="s">
        <v>51</v>
      </c>
      <c r="N64" s="14" t="s">
        <v>52</v>
      </c>
      <c r="O64" s="15">
        <v>355.52</v>
      </c>
      <c r="P64" s="16">
        <f t="shared" si="3"/>
        <v>45817</v>
      </c>
      <c r="X64" s="12">
        <f t="shared" si="5"/>
        <v>2</v>
      </c>
      <c r="AL64" s="12">
        <v>2.0</v>
      </c>
    </row>
    <row r="65">
      <c r="A65" s="17" t="s">
        <v>50</v>
      </c>
      <c r="B65" s="18"/>
      <c r="C65" s="19" t="s">
        <v>45</v>
      </c>
      <c r="D65" s="20"/>
      <c r="E65" s="21">
        <v>2.92000000175E11</v>
      </c>
      <c r="F65" s="22" t="s">
        <v>189</v>
      </c>
      <c r="G65" s="23" t="s">
        <v>190</v>
      </c>
      <c r="H65" s="12">
        <f t="shared" si="1"/>
        <v>4</v>
      </c>
      <c r="I65" s="24" t="s">
        <v>55</v>
      </c>
      <c r="J65" s="14" t="s">
        <v>49</v>
      </c>
      <c r="K65" s="14" t="s">
        <v>50</v>
      </c>
      <c r="L65" s="12">
        <f t="shared" si="2"/>
        <v>292000000175</v>
      </c>
      <c r="M65" s="11" t="s">
        <v>51</v>
      </c>
      <c r="N65" s="14" t="s">
        <v>52</v>
      </c>
      <c r="O65" s="15">
        <v>341.54</v>
      </c>
      <c r="P65" s="16">
        <f t="shared" si="3"/>
        <v>45817</v>
      </c>
      <c r="X65" s="12">
        <f t="shared" si="5"/>
        <v>2</v>
      </c>
      <c r="AL65" s="12">
        <v>2.0</v>
      </c>
    </row>
    <row r="66">
      <c r="A66" s="17" t="s">
        <v>50</v>
      </c>
      <c r="B66" s="18"/>
      <c r="C66" s="19" t="s">
        <v>45</v>
      </c>
      <c r="D66" s="20"/>
      <c r="E66" s="21">
        <v>2.92000000171E11</v>
      </c>
      <c r="F66" s="22" t="s">
        <v>191</v>
      </c>
      <c r="G66" s="23" t="s">
        <v>192</v>
      </c>
      <c r="H66" s="12">
        <f t="shared" si="1"/>
        <v>5</v>
      </c>
      <c r="I66" s="24" t="s">
        <v>55</v>
      </c>
      <c r="J66" s="14" t="s">
        <v>49</v>
      </c>
      <c r="K66" s="14" t="s">
        <v>50</v>
      </c>
      <c r="L66" s="12">
        <f t="shared" si="2"/>
        <v>292000000171</v>
      </c>
      <c r="M66" s="11" t="s">
        <v>51</v>
      </c>
      <c r="N66" s="14" t="s">
        <v>52</v>
      </c>
      <c r="O66" s="15">
        <v>354.77</v>
      </c>
      <c r="P66" s="16">
        <f t="shared" si="3"/>
        <v>45817</v>
      </c>
      <c r="X66" s="12">
        <f t="shared" si="5"/>
        <v>2</v>
      </c>
      <c r="AL66" s="12">
        <v>2.0</v>
      </c>
      <c r="AM66" s="14">
        <v>1.0</v>
      </c>
    </row>
    <row r="67">
      <c r="A67" s="17" t="s">
        <v>44</v>
      </c>
      <c r="B67" s="51"/>
      <c r="C67" s="19" t="s">
        <v>45</v>
      </c>
      <c r="D67" s="33"/>
      <c r="E67" s="33">
        <v>2.92000000026E11</v>
      </c>
      <c r="F67" s="10" t="s">
        <v>193</v>
      </c>
      <c r="G67" s="11" t="s">
        <v>194</v>
      </c>
      <c r="H67" s="12">
        <f t="shared" si="1"/>
        <v>3</v>
      </c>
      <c r="I67" s="24" t="s">
        <v>55</v>
      </c>
      <c r="J67" s="14" t="s">
        <v>49</v>
      </c>
      <c r="K67" s="14" t="s">
        <v>50</v>
      </c>
      <c r="L67" s="12">
        <f t="shared" si="2"/>
        <v>292000000026</v>
      </c>
      <c r="M67" s="11" t="s">
        <v>51</v>
      </c>
      <c r="N67" s="14" t="s">
        <v>52</v>
      </c>
      <c r="O67" s="15">
        <v>374.9</v>
      </c>
      <c r="P67" s="16">
        <f t="shared" si="3"/>
        <v>45817</v>
      </c>
      <c r="S67" s="14">
        <v>1.0</v>
      </c>
      <c r="X67" s="12">
        <f t="shared" si="5"/>
        <v>2</v>
      </c>
    </row>
    <row r="68">
      <c r="A68" s="17" t="s">
        <v>50</v>
      </c>
      <c r="B68" s="18"/>
      <c r="C68" s="19" t="s">
        <v>45</v>
      </c>
      <c r="D68" s="20"/>
      <c r="E68" s="21">
        <v>2.92000000024E11</v>
      </c>
      <c r="F68" s="22" t="s">
        <v>195</v>
      </c>
      <c r="G68" s="23" t="s">
        <v>192</v>
      </c>
      <c r="H68" s="12">
        <f t="shared" si="1"/>
        <v>4</v>
      </c>
      <c r="I68" s="24" t="s">
        <v>55</v>
      </c>
      <c r="J68" s="14" t="s">
        <v>49</v>
      </c>
      <c r="K68" s="14" t="s">
        <v>50</v>
      </c>
      <c r="L68" s="12">
        <f t="shared" si="2"/>
        <v>292000000024</v>
      </c>
      <c r="M68" s="11" t="s">
        <v>51</v>
      </c>
      <c r="N68" s="14" t="s">
        <v>52</v>
      </c>
      <c r="O68" s="15">
        <v>352.58</v>
      </c>
      <c r="P68" s="16">
        <f t="shared" si="3"/>
        <v>45817</v>
      </c>
      <c r="AL68" s="12">
        <v>2.0</v>
      </c>
      <c r="AM68" s="14">
        <v>2.0</v>
      </c>
    </row>
    <row r="69">
      <c r="A69" s="17" t="s">
        <v>50</v>
      </c>
      <c r="B69" s="18"/>
      <c r="C69" s="19" t="s">
        <v>45</v>
      </c>
      <c r="D69" s="20"/>
      <c r="E69" s="21">
        <v>2.92000000289E11</v>
      </c>
      <c r="F69" s="22" t="s">
        <v>196</v>
      </c>
      <c r="G69" s="23" t="s">
        <v>197</v>
      </c>
      <c r="H69" s="12">
        <f t="shared" si="1"/>
        <v>2</v>
      </c>
      <c r="I69" s="24" t="s">
        <v>55</v>
      </c>
      <c r="J69" s="14" t="s">
        <v>49</v>
      </c>
      <c r="K69" s="14" t="s">
        <v>50</v>
      </c>
      <c r="L69" s="12">
        <f t="shared" si="2"/>
        <v>292000000289</v>
      </c>
      <c r="M69" s="11" t="s">
        <v>51</v>
      </c>
      <c r="N69" s="14" t="s">
        <v>52</v>
      </c>
      <c r="O69" s="15">
        <v>339.32</v>
      </c>
      <c r="P69" s="16">
        <f t="shared" si="3"/>
        <v>45817</v>
      </c>
      <c r="AL69" s="12">
        <v>2.0</v>
      </c>
    </row>
    <row r="70">
      <c r="A70" s="17" t="s">
        <v>50</v>
      </c>
      <c r="B70" s="18"/>
      <c r="C70" s="19" t="s">
        <v>45</v>
      </c>
      <c r="D70" s="20"/>
      <c r="E70" s="21">
        <v>2.92000000326E11</v>
      </c>
      <c r="F70" s="22" t="s">
        <v>198</v>
      </c>
      <c r="G70" s="23" t="s">
        <v>199</v>
      </c>
      <c r="H70" s="12">
        <f t="shared" si="1"/>
        <v>200</v>
      </c>
      <c r="I70" s="24" t="s">
        <v>55</v>
      </c>
      <c r="J70" s="14" t="s">
        <v>49</v>
      </c>
      <c r="K70" s="14" t="s">
        <v>50</v>
      </c>
      <c r="L70" s="12">
        <f t="shared" si="2"/>
        <v>292000000326</v>
      </c>
      <c r="M70" s="11" t="s">
        <v>51</v>
      </c>
      <c r="N70" s="14" t="s">
        <v>52</v>
      </c>
      <c r="O70" s="15">
        <v>23.26</v>
      </c>
      <c r="P70" s="16">
        <f t="shared" si="3"/>
        <v>45817</v>
      </c>
      <c r="X70" s="12">
        <f>50+50+100</f>
        <v>200</v>
      </c>
    </row>
    <row r="71">
      <c r="A71" s="17" t="s">
        <v>50</v>
      </c>
      <c r="B71" s="18"/>
      <c r="C71" s="35"/>
      <c r="D71" s="20"/>
      <c r="E71" s="21">
        <v>2.92000000334E11</v>
      </c>
      <c r="F71" s="22" t="s">
        <v>200</v>
      </c>
      <c r="G71" s="52" t="s">
        <v>201</v>
      </c>
      <c r="H71" s="12">
        <f t="shared" si="1"/>
        <v>800</v>
      </c>
      <c r="I71" s="24" t="s">
        <v>83</v>
      </c>
      <c r="J71" s="14" t="s">
        <v>49</v>
      </c>
      <c r="K71" s="14" t="s">
        <v>50</v>
      </c>
      <c r="L71" s="12">
        <f t="shared" si="2"/>
        <v>292000000334</v>
      </c>
      <c r="M71" s="11" t="s">
        <v>51</v>
      </c>
      <c r="N71" s="14" t="s">
        <v>52</v>
      </c>
      <c r="O71" s="15">
        <v>323.24</v>
      </c>
      <c r="P71" s="16">
        <f t="shared" si="3"/>
        <v>45817</v>
      </c>
      <c r="V71" s="12">
        <v>800.0</v>
      </c>
    </row>
    <row r="72">
      <c r="A72" s="17" t="s">
        <v>50</v>
      </c>
      <c r="B72" s="18"/>
      <c r="C72" s="19" t="s">
        <v>45</v>
      </c>
      <c r="D72" s="20"/>
      <c r="E72" s="21">
        <v>2.92000000039E11</v>
      </c>
      <c r="F72" s="22" t="s">
        <v>202</v>
      </c>
      <c r="G72" s="23" t="s">
        <v>203</v>
      </c>
      <c r="H72" s="12">
        <f t="shared" si="1"/>
        <v>32</v>
      </c>
      <c r="I72" s="24" t="s">
        <v>55</v>
      </c>
      <c r="J72" s="29" t="s">
        <v>49</v>
      </c>
      <c r="K72" s="14" t="s">
        <v>50</v>
      </c>
      <c r="L72" s="12">
        <f t="shared" si="2"/>
        <v>292000000039</v>
      </c>
      <c r="M72" s="11" t="s">
        <v>51</v>
      </c>
      <c r="N72" s="14" t="s">
        <v>52</v>
      </c>
      <c r="O72" s="15">
        <v>29.26</v>
      </c>
      <c r="P72" s="16">
        <f t="shared" si="3"/>
        <v>45817</v>
      </c>
      <c r="Q72" s="31">
        <v>10.0</v>
      </c>
      <c r="X72" s="12">
        <f>1+1</f>
        <v>2</v>
      </c>
      <c r="AI72" s="14">
        <v>10.0</v>
      </c>
      <c r="AS72" s="14">
        <v>10.0</v>
      </c>
    </row>
    <row r="73">
      <c r="A73" s="17" t="s">
        <v>50</v>
      </c>
      <c r="B73" s="18"/>
      <c r="C73" s="19" t="s">
        <v>45</v>
      </c>
      <c r="D73" s="20"/>
      <c r="E73" s="21">
        <v>2.92000000233E11</v>
      </c>
      <c r="F73" s="22" t="s">
        <v>204</v>
      </c>
      <c r="G73" s="23" t="s">
        <v>205</v>
      </c>
      <c r="H73" s="12">
        <f t="shared" si="1"/>
        <v>15</v>
      </c>
      <c r="I73" s="24" t="s">
        <v>55</v>
      </c>
      <c r="J73" s="14" t="s">
        <v>49</v>
      </c>
      <c r="K73" s="14" t="s">
        <v>50</v>
      </c>
      <c r="L73" s="12">
        <f t="shared" si="2"/>
        <v>292000000233</v>
      </c>
      <c r="M73" s="11" t="s">
        <v>51</v>
      </c>
      <c r="N73" s="14" t="s">
        <v>52</v>
      </c>
      <c r="O73" s="15">
        <v>135.0</v>
      </c>
      <c r="P73" s="16">
        <f t="shared" si="3"/>
        <v>45817</v>
      </c>
      <c r="AI73" s="14">
        <v>10.0</v>
      </c>
      <c r="AS73" s="12">
        <v>5.0</v>
      </c>
    </row>
    <row r="74">
      <c r="A74" s="17" t="s">
        <v>50</v>
      </c>
      <c r="B74" s="18"/>
      <c r="C74" s="19" t="s">
        <v>45</v>
      </c>
      <c r="D74" s="20"/>
      <c r="E74" s="21">
        <v>2.92000000232E11</v>
      </c>
      <c r="F74" s="22" t="s">
        <v>206</v>
      </c>
      <c r="G74" s="23" t="s">
        <v>207</v>
      </c>
      <c r="H74" s="12">
        <f t="shared" si="1"/>
        <v>15</v>
      </c>
      <c r="I74" s="24" t="s">
        <v>55</v>
      </c>
      <c r="J74" s="14" t="s">
        <v>49</v>
      </c>
      <c r="K74" s="14" t="s">
        <v>50</v>
      </c>
      <c r="L74" s="12">
        <f t="shared" si="2"/>
        <v>292000000232</v>
      </c>
      <c r="M74" s="11" t="s">
        <v>51</v>
      </c>
      <c r="N74" s="14" t="s">
        <v>52</v>
      </c>
      <c r="O74" s="15">
        <v>153.33</v>
      </c>
      <c r="P74" s="16">
        <f t="shared" si="3"/>
        <v>45817</v>
      </c>
      <c r="AI74" s="12">
        <v>10.0</v>
      </c>
      <c r="AS74" s="14">
        <v>5.0</v>
      </c>
    </row>
    <row r="75">
      <c r="A75" s="17" t="s">
        <v>44</v>
      </c>
      <c r="B75" s="32"/>
      <c r="C75" s="19" t="s">
        <v>45</v>
      </c>
      <c r="D75" s="33"/>
      <c r="E75" s="33">
        <v>2.92000000347E11</v>
      </c>
      <c r="F75" s="10" t="s">
        <v>208</v>
      </c>
      <c r="G75" s="11" t="s">
        <v>209</v>
      </c>
      <c r="H75" s="12">
        <f t="shared" si="1"/>
        <v>1</v>
      </c>
      <c r="I75" s="24" t="s">
        <v>55</v>
      </c>
      <c r="J75" s="14" t="s">
        <v>49</v>
      </c>
      <c r="K75" s="14" t="s">
        <v>50</v>
      </c>
      <c r="L75" s="12">
        <f t="shared" si="2"/>
        <v>292000000347</v>
      </c>
      <c r="M75" s="11" t="s">
        <v>51</v>
      </c>
      <c r="N75" s="14" t="s">
        <v>52</v>
      </c>
      <c r="O75" s="15">
        <v>144.33</v>
      </c>
      <c r="P75" s="16">
        <f t="shared" si="3"/>
        <v>45817</v>
      </c>
      <c r="AM75" s="12">
        <v>1.0</v>
      </c>
    </row>
    <row r="76">
      <c r="A76" s="17" t="s">
        <v>50</v>
      </c>
      <c r="B76" s="34" t="s">
        <v>84</v>
      </c>
      <c r="C76" s="35"/>
      <c r="D76" s="20"/>
      <c r="E76" s="21">
        <v>2.92000000331E11</v>
      </c>
      <c r="F76" s="46" t="s">
        <v>210</v>
      </c>
      <c r="G76" s="23" t="s">
        <v>211</v>
      </c>
      <c r="H76" s="12">
        <f t="shared" si="1"/>
        <v>40</v>
      </c>
      <c r="I76" s="24" t="s">
        <v>55</v>
      </c>
      <c r="J76" s="14" t="s">
        <v>49</v>
      </c>
      <c r="K76" s="12"/>
      <c r="L76" s="12">
        <f t="shared" si="2"/>
        <v>292000000331</v>
      </c>
      <c r="M76" s="11" t="s">
        <v>51</v>
      </c>
      <c r="N76" s="14" t="s">
        <v>52</v>
      </c>
      <c r="O76" s="34" t="s">
        <v>84</v>
      </c>
      <c r="P76" s="16">
        <f t="shared" si="3"/>
        <v>45817</v>
      </c>
      <c r="R76" s="31">
        <v>40.0</v>
      </c>
    </row>
    <row r="77">
      <c r="A77" s="17" t="s">
        <v>50</v>
      </c>
      <c r="B77" s="18"/>
      <c r="C77" s="19" t="s">
        <v>45</v>
      </c>
      <c r="D77" s="20"/>
      <c r="E77" s="21">
        <v>2.92000000308E11</v>
      </c>
      <c r="F77" s="22" t="s">
        <v>212</v>
      </c>
      <c r="G77" s="23" t="s">
        <v>213</v>
      </c>
      <c r="H77" s="12">
        <f t="shared" si="1"/>
        <v>2</v>
      </c>
      <c r="I77" s="24" t="s">
        <v>55</v>
      </c>
      <c r="J77" s="14" t="s">
        <v>49</v>
      </c>
      <c r="K77" s="14" t="s">
        <v>50</v>
      </c>
      <c r="L77" s="12">
        <f t="shared" si="2"/>
        <v>292000000308</v>
      </c>
      <c r="M77" s="11" t="s">
        <v>51</v>
      </c>
      <c r="N77" s="14" t="s">
        <v>52</v>
      </c>
      <c r="O77" s="15">
        <v>49.13</v>
      </c>
      <c r="P77" s="16">
        <f t="shared" si="3"/>
        <v>45817</v>
      </c>
      <c r="R77" s="31">
        <v>2.0</v>
      </c>
    </row>
    <row r="78">
      <c r="A78" s="17" t="s">
        <v>50</v>
      </c>
      <c r="B78" s="34" t="s">
        <v>84</v>
      </c>
      <c r="C78" s="35"/>
      <c r="D78" s="20"/>
      <c r="E78" s="21">
        <v>2.92000000045E11</v>
      </c>
      <c r="F78" s="22" t="s">
        <v>214</v>
      </c>
      <c r="G78" s="23" t="s">
        <v>215</v>
      </c>
      <c r="H78" s="12">
        <f t="shared" si="1"/>
        <v>101</v>
      </c>
      <c r="I78" s="24" t="s">
        <v>123</v>
      </c>
      <c r="J78" s="14" t="s">
        <v>49</v>
      </c>
      <c r="K78" s="12"/>
      <c r="L78" s="12">
        <f t="shared" si="2"/>
        <v>292000000045</v>
      </c>
      <c r="M78" s="11" t="s">
        <v>51</v>
      </c>
      <c r="N78" s="14" t="s">
        <v>52</v>
      </c>
      <c r="O78" s="34" t="s">
        <v>84</v>
      </c>
      <c r="P78" s="16">
        <f t="shared" si="3"/>
        <v>45817</v>
      </c>
      <c r="X78" s="12">
        <f>100+1</f>
        <v>101</v>
      </c>
    </row>
    <row r="79">
      <c r="A79" s="17" t="s">
        <v>44</v>
      </c>
      <c r="B79" s="34" t="s">
        <v>84</v>
      </c>
      <c r="C79" s="35"/>
      <c r="D79" s="33"/>
      <c r="E79" s="43"/>
      <c r="F79" s="44" t="s">
        <v>216</v>
      </c>
      <c r="G79" s="37" t="s">
        <v>217</v>
      </c>
      <c r="H79" s="12">
        <f t="shared" si="1"/>
        <v>10</v>
      </c>
      <c r="I79" s="24" t="s">
        <v>55</v>
      </c>
      <c r="J79" s="14" t="s">
        <v>49</v>
      </c>
      <c r="K79" s="12"/>
      <c r="L79" s="12" t="str">
        <f t="shared" si="2"/>
        <v/>
      </c>
      <c r="M79" s="11" t="s">
        <v>51</v>
      </c>
      <c r="N79" s="14" t="s">
        <v>52</v>
      </c>
      <c r="O79" s="34" t="s">
        <v>84</v>
      </c>
      <c r="P79" s="16">
        <f t="shared" si="3"/>
        <v>45817</v>
      </c>
      <c r="X79" s="12">
        <v>10.0</v>
      </c>
    </row>
    <row r="80">
      <c r="A80" s="17" t="s">
        <v>50</v>
      </c>
      <c r="B80" s="18"/>
      <c r="C80" s="19" t="s">
        <v>45</v>
      </c>
      <c r="D80" s="20"/>
      <c r="E80" s="21">
        <v>2.92000000074E11</v>
      </c>
      <c r="F80" s="22" t="s">
        <v>218</v>
      </c>
      <c r="G80" s="23" t="s">
        <v>219</v>
      </c>
      <c r="H80" s="12">
        <f t="shared" si="1"/>
        <v>500</v>
      </c>
      <c r="I80" s="24" t="s">
        <v>123</v>
      </c>
      <c r="J80" s="14" t="s">
        <v>49</v>
      </c>
      <c r="K80" s="14" t="s">
        <v>50</v>
      </c>
      <c r="L80" s="12">
        <f t="shared" si="2"/>
        <v>292000000074</v>
      </c>
      <c r="M80" s="11" t="s">
        <v>51</v>
      </c>
      <c r="N80" s="14" t="s">
        <v>52</v>
      </c>
      <c r="O80" s="15">
        <v>28.87</v>
      </c>
      <c r="P80" s="16">
        <f t="shared" si="3"/>
        <v>45817</v>
      </c>
      <c r="V80" s="12">
        <v>500.0</v>
      </c>
    </row>
    <row r="81">
      <c r="A81" s="17" t="s">
        <v>50</v>
      </c>
      <c r="B81" s="18"/>
      <c r="C81" s="19" t="s">
        <v>45</v>
      </c>
      <c r="D81" s="20"/>
      <c r="E81" s="21">
        <v>2.92000000071E11</v>
      </c>
      <c r="F81" s="22" t="s">
        <v>220</v>
      </c>
      <c r="G81" s="23" t="s">
        <v>221</v>
      </c>
      <c r="H81" s="12">
        <f t="shared" si="1"/>
        <v>2</v>
      </c>
      <c r="I81" s="24" t="s">
        <v>55</v>
      </c>
      <c r="J81" s="14" t="s">
        <v>49</v>
      </c>
      <c r="K81" s="14" t="s">
        <v>50</v>
      </c>
      <c r="L81" s="12">
        <f t="shared" si="2"/>
        <v>292000000071</v>
      </c>
      <c r="M81" s="11" t="s">
        <v>51</v>
      </c>
      <c r="N81" s="14" t="s">
        <v>52</v>
      </c>
      <c r="O81" s="15">
        <v>315.07</v>
      </c>
      <c r="P81" s="16">
        <f t="shared" si="3"/>
        <v>45817</v>
      </c>
      <c r="X81" s="12">
        <f>1+1</f>
        <v>2</v>
      </c>
    </row>
    <row r="82">
      <c r="A82" s="17" t="s">
        <v>50</v>
      </c>
      <c r="B82" s="18"/>
      <c r="C82" s="19" t="s">
        <v>45</v>
      </c>
      <c r="D82" s="20"/>
      <c r="E82" s="21">
        <v>2.92000000127E11</v>
      </c>
      <c r="F82" s="22" t="s">
        <v>222</v>
      </c>
      <c r="G82" s="23" t="s">
        <v>223</v>
      </c>
      <c r="H82" s="12">
        <f t="shared" si="1"/>
        <v>4</v>
      </c>
      <c r="I82" s="24" t="s">
        <v>83</v>
      </c>
      <c r="J82" s="14" t="s">
        <v>49</v>
      </c>
      <c r="K82" s="14" t="s">
        <v>50</v>
      </c>
      <c r="L82" s="12">
        <f t="shared" si="2"/>
        <v>292000000127</v>
      </c>
      <c r="M82" s="11" t="s">
        <v>51</v>
      </c>
      <c r="N82" s="14" t="s">
        <v>52</v>
      </c>
      <c r="O82" s="15">
        <v>38.82</v>
      </c>
      <c r="P82" s="16">
        <f t="shared" si="3"/>
        <v>45817</v>
      </c>
      <c r="S82" s="12">
        <v>4.0</v>
      </c>
    </row>
    <row r="83">
      <c r="A83" s="17" t="s">
        <v>50</v>
      </c>
      <c r="B83" s="18"/>
      <c r="C83" s="36" t="s">
        <v>87</v>
      </c>
      <c r="D83" s="20"/>
      <c r="E83" s="21">
        <v>2.9200000011E11</v>
      </c>
      <c r="F83" s="22" t="s">
        <v>224</v>
      </c>
      <c r="G83" s="23" t="s">
        <v>225</v>
      </c>
      <c r="H83" s="12">
        <f t="shared" si="1"/>
        <v>1</v>
      </c>
      <c r="I83" s="24" t="s">
        <v>83</v>
      </c>
      <c r="J83" s="14" t="s">
        <v>49</v>
      </c>
      <c r="K83" s="14" t="s">
        <v>50</v>
      </c>
      <c r="L83" s="12">
        <f t="shared" si="2"/>
        <v>292000000110</v>
      </c>
      <c r="M83" s="11" t="s">
        <v>51</v>
      </c>
      <c r="N83" s="14" t="s">
        <v>52</v>
      </c>
      <c r="O83" s="15">
        <v>282.27</v>
      </c>
      <c r="P83" s="16">
        <f t="shared" si="3"/>
        <v>45817</v>
      </c>
      <c r="R83" s="31">
        <v>1.0</v>
      </c>
    </row>
    <row r="84">
      <c r="A84" s="17" t="s">
        <v>50</v>
      </c>
      <c r="B84" s="18"/>
      <c r="C84" s="36" t="s">
        <v>87</v>
      </c>
      <c r="D84" s="20"/>
      <c r="E84" s="21">
        <v>2.92000000004E11</v>
      </c>
      <c r="F84" s="22" t="s">
        <v>226</v>
      </c>
      <c r="G84" s="23" t="s">
        <v>227</v>
      </c>
      <c r="H84" s="12">
        <f t="shared" si="1"/>
        <v>2</v>
      </c>
      <c r="I84" s="24" t="s">
        <v>55</v>
      </c>
      <c r="J84" s="14" t="s">
        <v>49</v>
      </c>
      <c r="K84" s="14" t="s">
        <v>50</v>
      </c>
      <c r="L84" s="12">
        <f t="shared" si="2"/>
        <v>292000000004</v>
      </c>
      <c r="M84" s="11" t="s">
        <v>51</v>
      </c>
      <c r="N84" s="14" t="s">
        <v>52</v>
      </c>
      <c r="O84" s="15">
        <v>310.35</v>
      </c>
      <c r="P84" s="16">
        <f t="shared" si="3"/>
        <v>45817</v>
      </c>
      <c r="R84" s="31">
        <v>2.0</v>
      </c>
    </row>
    <row r="85">
      <c r="A85" s="17" t="s">
        <v>50</v>
      </c>
      <c r="B85" s="18"/>
      <c r="C85" s="36" t="s">
        <v>87</v>
      </c>
      <c r="D85" s="20"/>
      <c r="E85" s="21">
        <v>2.92000000001E11</v>
      </c>
      <c r="F85" s="22" t="s">
        <v>228</v>
      </c>
      <c r="G85" s="23" t="s">
        <v>229</v>
      </c>
      <c r="H85" s="12">
        <f t="shared" si="1"/>
        <v>34</v>
      </c>
      <c r="I85" s="24" t="s">
        <v>83</v>
      </c>
      <c r="J85" s="14" t="s">
        <v>49</v>
      </c>
      <c r="K85" s="14" t="s">
        <v>50</v>
      </c>
      <c r="L85" s="12">
        <f t="shared" si="2"/>
        <v>292000000001</v>
      </c>
      <c r="M85" s="11" t="s">
        <v>51</v>
      </c>
      <c r="N85" s="14" t="s">
        <v>52</v>
      </c>
      <c r="O85" s="15">
        <v>197.43</v>
      </c>
      <c r="P85" s="16">
        <f t="shared" si="3"/>
        <v>45817</v>
      </c>
      <c r="R85" s="31">
        <v>1.0</v>
      </c>
      <c r="AI85" s="14">
        <v>10.0</v>
      </c>
      <c r="AS85" s="14">
        <v>15.0</v>
      </c>
      <c r="AT85" s="14">
        <v>8.0</v>
      </c>
    </row>
    <row r="86">
      <c r="A86" s="17" t="s">
        <v>50</v>
      </c>
      <c r="B86" s="18"/>
      <c r="C86" s="19" t="s">
        <v>45</v>
      </c>
      <c r="D86" s="20"/>
      <c r="E86" s="21">
        <v>2.92000000113E11</v>
      </c>
      <c r="F86" s="22" t="s">
        <v>230</v>
      </c>
      <c r="G86" s="23" t="s">
        <v>231</v>
      </c>
      <c r="H86" s="12">
        <f t="shared" si="1"/>
        <v>4</v>
      </c>
      <c r="I86" s="24" t="s">
        <v>83</v>
      </c>
      <c r="J86" s="14" t="s">
        <v>49</v>
      </c>
      <c r="K86" s="14" t="s">
        <v>50</v>
      </c>
      <c r="L86" s="12">
        <f t="shared" si="2"/>
        <v>292000000113</v>
      </c>
      <c r="M86" s="11" t="s">
        <v>51</v>
      </c>
      <c r="N86" s="14" t="s">
        <v>52</v>
      </c>
      <c r="O86" s="15">
        <v>307.61</v>
      </c>
      <c r="P86" s="16">
        <f t="shared" si="3"/>
        <v>45817</v>
      </c>
      <c r="R86" s="31">
        <v>4.0</v>
      </c>
    </row>
    <row r="87">
      <c r="A87" s="17" t="s">
        <v>50</v>
      </c>
      <c r="B87" s="18"/>
      <c r="C87" s="19" t="s">
        <v>45</v>
      </c>
      <c r="D87" s="20"/>
      <c r="E87" s="21">
        <v>2.92000000239E11</v>
      </c>
      <c r="F87" s="22" t="s">
        <v>232</v>
      </c>
      <c r="G87" s="23" t="s">
        <v>233</v>
      </c>
      <c r="H87" s="12">
        <f t="shared" si="1"/>
        <v>34</v>
      </c>
      <c r="I87" s="24" t="s">
        <v>55</v>
      </c>
      <c r="J87" s="14" t="s">
        <v>49</v>
      </c>
      <c r="K87" s="14" t="s">
        <v>50</v>
      </c>
      <c r="L87" s="12">
        <f t="shared" si="2"/>
        <v>292000000239</v>
      </c>
      <c r="M87" s="11" t="s">
        <v>51</v>
      </c>
      <c r="N87" s="14" t="s">
        <v>52</v>
      </c>
      <c r="O87" s="15">
        <v>214.72</v>
      </c>
      <c r="P87" s="16">
        <f t="shared" si="3"/>
        <v>45817</v>
      </c>
      <c r="AI87" s="12">
        <v>20.0</v>
      </c>
      <c r="AS87" s="14">
        <v>5.0</v>
      </c>
      <c r="AT87" s="14">
        <v>9.0</v>
      </c>
    </row>
    <row r="88">
      <c r="A88" s="17" t="s">
        <v>50</v>
      </c>
      <c r="B88" s="34" t="s">
        <v>84</v>
      </c>
      <c r="C88" s="35"/>
      <c r="D88" s="20"/>
      <c r="E88" s="21">
        <v>2.9200000024E11</v>
      </c>
      <c r="F88" s="22" t="s">
        <v>234</v>
      </c>
      <c r="G88" s="23" t="s">
        <v>235</v>
      </c>
      <c r="H88" s="12">
        <f t="shared" si="1"/>
        <v>10</v>
      </c>
      <c r="I88" s="24" t="s">
        <v>83</v>
      </c>
      <c r="J88" s="14" t="s">
        <v>49</v>
      </c>
      <c r="K88" s="12"/>
      <c r="L88" s="12">
        <f t="shared" si="2"/>
        <v>292000000240</v>
      </c>
      <c r="M88" s="11" t="s">
        <v>51</v>
      </c>
      <c r="N88" s="14" t="s">
        <v>52</v>
      </c>
      <c r="O88" s="34" t="s">
        <v>84</v>
      </c>
      <c r="P88" s="16">
        <f t="shared" si="3"/>
        <v>45817</v>
      </c>
      <c r="AS88" s="12">
        <v>10.0</v>
      </c>
    </row>
    <row r="89">
      <c r="A89" s="17" t="s">
        <v>50</v>
      </c>
      <c r="B89" s="34" t="s">
        <v>84</v>
      </c>
      <c r="C89" s="35"/>
      <c r="D89" s="20"/>
      <c r="E89" s="21">
        <v>2.92000000328E11</v>
      </c>
      <c r="F89" s="22" t="s">
        <v>236</v>
      </c>
      <c r="G89" s="23" t="s">
        <v>237</v>
      </c>
      <c r="H89" s="12">
        <f t="shared" si="1"/>
        <v>10</v>
      </c>
      <c r="I89" s="24" t="s">
        <v>55</v>
      </c>
      <c r="J89" s="14" t="s">
        <v>49</v>
      </c>
      <c r="K89" s="12"/>
      <c r="L89" s="12">
        <f t="shared" si="2"/>
        <v>292000000328</v>
      </c>
      <c r="M89" s="11" t="s">
        <v>51</v>
      </c>
      <c r="N89" s="14" t="s">
        <v>52</v>
      </c>
      <c r="O89" s="34" t="s">
        <v>84</v>
      </c>
      <c r="P89" s="16">
        <f t="shared" si="3"/>
        <v>45817</v>
      </c>
      <c r="X89" s="12">
        <f>5+5</f>
        <v>10</v>
      </c>
    </row>
    <row r="90">
      <c r="A90" s="17" t="s">
        <v>50</v>
      </c>
      <c r="B90" s="18"/>
      <c r="C90" s="35"/>
      <c r="D90" s="20"/>
      <c r="E90" s="21">
        <v>2.92000000154E11</v>
      </c>
      <c r="F90" s="22" t="s">
        <v>238</v>
      </c>
      <c r="G90" s="23" t="s">
        <v>239</v>
      </c>
      <c r="H90" s="12">
        <f t="shared" si="1"/>
        <v>2</v>
      </c>
      <c r="I90" s="24" t="s">
        <v>55</v>
      </c>
      <c r="J90" s="14" t="s">
        <v>49</v>
      </c>
      <c r="K90" s="14" t="s">
        <v>50</v>
      </c>
      <c r="L90" s="12">
        <f t="shared" si="2"/>
        <v>292000000154</v>
      </c>
      <c r="M90" s="11" t="s">
        <v>51</v>
      </c>
      <c r="N90" s="14" t="s">
        <v>52</v>
      </c>
      <c r="O90" s="15">
        <v>210.29</v>
      </c>
      <c r="P90" s="16">
        <f t="shared" si="3"/>
        <v>45817</v>
      </c>
      <c r="X90" s="12">
        <f>1+1</f>
        <v>2</v>
      </c>
    </row>
    <row r="91">
      <c r="A91" s="17" t="s">
        <v>44</v>
      </c>
      <c r="B91" s="32"/>
      <c r="C91" s="19" t="s">
        <v>45</v>
      </c>
      <c r="D91" s="33"/>
      <c r="E91" s="33">
        <v>2.92000000348E11</v>
      </c>
      <c r="F91" s="10" t="s">
        <v>240</v>
      </c>
      <c r="G91" s="11" t="s">
        <v>241</v>
      </c>
      <c r="H91" s="12">
        <f t="shared" si="1"/>
        <v>1</v>
      </c>
      <c r="I91" s="24" t="s">
        <v>55</v>
      </c>
      <c r="J91" s="14" t="s">
        <v>49</v>
      </c>
      <c r="K91" s="14" t="s">
        <v>50</v>
      </c>
      <c r="L91" s="12">
        <f t="shared" si="2"/>
        <v>292000000348</v>
      </c>
      <c r="M91" s="11" t="s">
        <v>51</v>
      </c>
      <c r="N91" s="14" t="s">
        <v>52</v>
      </c>
      <c r="O91" s="15">
        <v>723.77</v>
      </c>
      <c r="P91" s="16">
        <f t="shared" si="3"/>
        <v>45817</v>
      </c>
      <c r="W91" s="14">
        <v>1.0</v>
      </c>
    </row>
    <row r="92">
      <c r="A92" s="17" t="s">
        <v>50</v>
      </c>
      <c r="B92" s="18"/>
      <c r="C92" s="19" t="s">
        <v>45</v>
      </c>
      <c r="D92" s="20"/>
      <c r="E92" s="21">
        <v>2.92000000048E11</v>
      </c>
      <c r="F92" s="22" t="s">
        <v>242</v>
      </c>
      <c r="G92" s="23" t="s">
        <v>243</v>
      </c>
      <c r="H92" s="12">
        <f t="shared" si="1"/>
        <v>16</v>
      </c>
      <c r="I92" s="24" t="s">
        <v>55</v>
      </c>
      <c r="J92" s="14" t="s">
        <v>49</v>
      </c>
      <c r="K92" s="14" t="s">
        <v>50</v>
      </c>
      <c r="L92" s="12">
        <f t="shared" si="2"/>
        <v>292000000048</v>
      </c>
      <c r="M92" s="11" t="s">
        <v>51</v>
      </c>
      <c r="N92" s="14" t="s">
        <v>52</v>
      </c>
      <c r="O92" s="15">
        <v>55.67</v>
      </c>
      <c r="P92" s="16">
        <f t="shared" si="3"/>
        <v>45817</v>
      </c>
      <c r="Q92" s="14">
        <v>10.0</v>
      </c>
      <c r="R92" s="31">
        <v>3.0</v>
      </c>
      <c r="U92" s="14">
        <v>2.0</v>
      </c>
      <c r="X92" s="14">
        <v>1.0</v>
      </c>
    </row>
    <row r="93">
      <c r="A93" s="17" t="s">
        <v>50</v>
      </c>
      <c r="B93" s="18"/>
      <c r="C93" s="19" t="s">
        <v>45</v>
      </c>
      <c r="D93" s="20"/>
      <c r="E93" s="21">
        <v>2.92000000241E11</v>
      </c>
      <c r="F93" s="22" t="s">
        <v>244</v>
      </c>
      <c r="G93" s="23" t="s">
        <v>245</v>
      </c>
      <c r="H93" s="12">
        <f t="shared" si="1"/>
        <v>15</v>
      </c>
      <c r="I93" s="24" t="s">
        <v>55</v>
      </c>
      <c r="J93" s="14" t="s">
        <v>49</v>
      </c>
      <c r="K93" s="14" t="s">
        <v>50</v>
      </c>
      <c r="L93" s="12">
        <f t="shared" si="2"/>
        <v>292000000241</v>
      </c>
      <c r="M93" s="11" t="s">
        <v>51</v>
      </c>
      <c r="N93" s="14" t="s">
        <v>52</v>
      </c>
      <c r="O93" s="15">
        <v>172.39</v>
      </c>
      <c r="P93" s="16">
        <f t="shared" si="3"/>
        <v>45817</v>
      </c>
      <c r="AI93" s="12">
        <v>10.0</v>
      </c>
      <c r="AS93" s="14">
        <v>5.0</v>
      </c>
    </row>
    <row r="94">
      <c r="A94" s="17" t="s">
        <v>50</v>
      </c>
      <c r="B94" s="18"/>
      <c r="C94" s="19" t="s">
        <v>45</v>
      </c>
      <c r="D94" s="20"/>
      <c r="E94" s="21">
        <v>2.92000000242E11</v>
      </c>
      <c r="F94" s="22" t="s">
        <v>246</v>
      </c>
      <c r="G94" s="23" t="s">
        <v>247</v>
      </c>
      <c r="H94" s="12">
        <f t="shared" si="1"/>
        <v>1</v>
      </c>
      <c r="I94" s="24" t="s">
        <v>55</v>
      </c>
      <c r="J94" s="14" t="s">
        <v>49</v>
      </c>
      <c r="K94" s="14" t="s">
        <v>50</v>
      </c>
      <c r="L94" s="12">
        <f t="shared" si="2"/>
        <v>292000000242</v>
      </c>
      <c r="M94" s="11" t="s">
        <v>51</v>
      </c>
      <c r="N94" s="14" t="s">
        <v>52</v>
      </c>
      <c r="O94" s="15">
        <v>48.33</v>
      </c>
      <c r="P94" s="16">
        <f t="shared" si="3"/>
        <v>45817</v>
      </c>
      <c r="R94" s="31">
        <v>1.0</v>
      </c>
    </row>
    <row r="95">
      <c r="A95" s="17" t="s">
        <v>50</v>
      </c>
      <c r="B95" s="18"/>
      <c r="C95" s="19" t="s">
        <v>45</v>
      </c>
      <c r="D95" s="20"/>
      <c r="E95" s="21">
        <v>2.92000000246E11</v>
      </c>
      <c r="F95" s="22" t="s">
        <v>248</v>
      </c>
      <c r="G95" s="23" t="s">
        <v>249</v>
      </c>
      <c r="H95" s="12">
        <f t="shared" si="1"/>
        <v>8</v>
      </c>
      <c r="I95" s="24" t="s">
        <v>55</v>
      </c>
      <c r="J95" s="14" t="s">
        <v>49</v>
      </c>
      <c r="K95" s="14" t="s">
        <v>50</v>
      </c>
      <c r="L95" s="12">
        <f t="shared" si="2"/>
        <v>292000000246</v>
      </c>
      <c r="M95" s="11" t="s">
        <v>51</v>
      </c>
      <c r="N95" s="14" t="s">
        <v>52</v>
      </c>
      <c r="O95" s="15">
        <v>31.13</v>
      </c>
      <c r="P95" s="16">
        <f t="shared" si="3"/>
        <v>45817</v>
      </c>
      <c r="AB95" s="12">
        <v>2.0</v>
      </c>
      <c r="AM95" s="14">
        <f>2+2</f>
        <v>4</v>
      </c>
      <c r="AS95" s="14">
        <v>2.0</v>
      </c>
    </row>
    <row r="96">
      <c r="A96" s="17" t="s">
        <v>50</v>
      </c>
      <c r="B96" s="18"/>
      <c r="C96" s="19" t="s">
        <v>45</v>
      </c>
      <c r="D96" s="20"/>
      <c r="E96" s="21">
        <v>2.92000000247E11</v>
      </c>
      <c r="F96" s="26" t="s">
        <v>250</v>
      </c>
      <c r="G96" s="23" t="s">
        <v>251</v>
      </c>
      <c r="H96" s="12">
        <f t="shared" si="1"/>
        <v>24</v>
      </c>
      <c r="I96" s="24" t="s">
        <v>55</v>
      </c>
      <c r="J96" s="53" t="s">
        <v>49</v>
      </c>
      <c r="K96" s="14" t="s">
        <v>50</v>
      </c>
      <c r="L96" s="12">
        <f t="shared" si="2"/>
        <v>292000000247</v>
      </c>
      <c r="M96" s="11" t="s">
        <v>51</v>
      </c>
      <c r="N96" s="14" t="s">
        <v>52</v>
      </c>
      <c r="O96" s="15">
        <v>103.97</v>
      </c>
      <c r="P96" s="16">
        <f t="shared" si="3"/>
        <v>45817</v>
      </c>
      <c r="Q96" s="53">
        <v>3.0</v>
      </c>
      <c r="R96" s="40"/>
      <c r="S96" s="40"/>
      <c r="T96" s="40"/>
      <c r="U96" s="40"/>
      <c r="V96" s="40"/>
      <c r="W96" s="40"/>
      <c r="X96" s="53">
        <f>3+3</f>
        <v>6</v>
      </c>
      <c r="Y96" s="40"/>
      <c r="Z96" s="53">
        <v>5.0</v>
      </c>
      <c r="AA96" s="40"/>
      <c r="AB96" s="40"/>
      <c r="AC96" s="40"/>
      <c r="AD96" s="40"/>
      <c r="AE96" s="40"/>
      <c r="AF96" s="40"/>
      <c r="AG96" s="40"/>
      <c r="AH96" s="40"/>
      <c r="AI96" s="40">
        <v>5.0</v>
      </c>
      <c r="AJ96" s="40"/>
      <c r="AK96" s="40"/>
      <c r="AL96" s="40"/>
      <c r="AM96" s="40"/>
      <c r="AN96" s="40"/>
      <c r="AO96" s="40"/>
      <c r="AP96" s="40"/>
      <c r="AQ96" s="40"/>
      <c r="AR96" s="40"/>
      <c r="AS96" s="53">
        <v>5.0</v>
      </c>
      <c r="AT96" s="40"/>
    </row>
    <row r="97">
      <c r="A97" s="17" t="s">
        <v>50</v>
      </c>
      <c r="B97" s="18"/>
      <c r="C97" s="19" t="s">
        <v>45</v>
      </c>
      <c r="D97" s="20"/>
      <c r="E97" s="21">
        <v>2.92000000248E11</v>
      </c>
      <c r="F97" s="22" t="s">
        <v>252</v>
      </c>
      <c r="G97" s="23" t="s">
        <v>253</v>
      </c>
      <c r="H97" s="12">
        <f t="shared" si="1"/>
        <v>7</v>
      </c>
      <c r="I97" s="24" t="s">
        <v>55</v>
      </c>
      <c r="J97" s="14" t="s">
        <v>49</v>
      </c>
      <c r="K97" s="14" t="s">
        <v>50</v>
      </c>
      <c r="L97" s="12">
        <f t="shared" si="2"/>
        <v>292000000248</v>
      </c>
      <c r="M97" s="11" t="s">
        <v>51</v>
      </c>
      <c r="N97" s="14" t="s">
        <v>52</v>
      </c>
      <c r="O97" s="15">
        <v>196.84</v>
      </c>
      <c r="P97" s="16">
        <f t="shared" si="3"/>
        <v>45817</v>
      </c>
      <c r="X97" s="12">
        <f>2+2</f>
        <v>4</v>
      </c>
      <c r="AB97" s="14">
        <v>2.0</v>
      </c>
      <c r="AM97" s="14">
        <v>1.0</v>
      </c>
    </row>
    <row r="98">
      <c r="A98" s="17" t="s">
        <v>50</v>
      </c>
      <c r="B98" s="18"/>
      <c r="C98" s="19" t="s">
        <v>45</v>
      </c>
      <c r="D98" s="20"/>
      <c r="E98" s="21">
        <v>2.92000000249E11</v>
      </c>
      <c r="F98" s="22" t="s">
        <v>254</v>
      </c>
      <c r="G98" s="23" t="s">
        <v>255</v>
      </c>
      <c r="H98" s="12">
        <f t="shared" si="1"/>
        <v>108</v>
      </c>
      <c r="I98" s="24" t="s">
        <v>55</v>
      </c>
      <c r="J98" s="14" t="s">
        <v>49</v>
      </c>
      <c r="K98" s="14" t="s">
        <v>50</v>
      </c>
      <c r="L98" s="12">
        <f t="shared" si="2"/>
        <v>292000000249</v>
      </c>
      <c r="M98" s="11" t="s">
        <v>51</v>
      </c>
      <c r="N98" s="14" t="s">
        <v>52</v>
      </c>
      <c r="O98" s="15">
        <v>55.94</v>
      </c>
      <c r="P98" s="16">
        <f t="shared" si="3"/>
        <v>45817</v>
      </c>
      <c r="R98" s="14">
        <v>2.0</v>
      </c>
      <c r="X98" s="14">
        <f>20+3+3</f>
        <v>26</v>
      </c>
      <c r="Y98" s="12">
        <v>80.0</v>
      </c>
    </row>
    <row r="99">
      <c r="A99" s="17" t="s">
        <v>50</v>
      </c>
      <c r="B99" s="18"/>
      <c r="C99" s="19" t="s">
        <v>45</v>
      </c>
      <c r="D99" s="20"/>
      <c r="E99" s="21">
        <v>2.9200000025E11</v>
      </c>
      <c r="F99" s="22" t="s">
        <v>256</v>
      </c>
      <c r="G99" s="23" t="s">
        <v>257</v>
      </c>
      <c r="H99" s="12">
        <f t="shared" si="1"/>
        <v>95</v>
      </c>
      <c r="I99" s="24" t="s">
        <v>55</v>
      </c>
      <c r="J99" s="14" t="s">
        <v>49</v>
      </c>
      <c r="K99" s="14" t="s">
        <v>50</v>
      </c>
      <c r="L99" s="12">
        <f t="shared" si="2"/>
        <v>292000000250</v>
      </c>
      <c r="M99" s="11" t="s">
        <v>51</v>
      </c>
      <c r="N99" s="14" t="s">
        <v>52</v>
      </c>
      <c r="O99" s="15">
        <v>17.17</v>
      </c>
      <c r="P99" s="16">
        <f t="shared" si="3"/>
        <v>45817</v>
      </c>
      <c r="X99" s="14">
        <f>10+10</f>
        <v>20</v>
      </c>
      <c r="Y99" s="14">
        <v>50.0</v>
      </c>
      <c r="AA99" s="12">
        <v>25.0</v>
      </c>
    </row>
    <row r="100">
      <c r="A100" s="17" t="s">
        <v>50</v>
      </c>
      <c r="B100" s="34" t="s">
        <v>84</v>
      </c>
      <c r="C100" s="35"/>
      <c r="D100" s="20"/>
      <c r="E100" s="21">
        <v>2.92000000281E11</v>
      </c>
      <c r="F100" s="22" t="s">
        <v>258</v>
      </c>
      <c r="G100" s="23" t="s">
        <v>259</v>
      </c>
      <c r="H100" s="12">
        <f t="shared" si="1"/>
        <v>550</v>
      </c>
      <c r="I100" s="24" t="s">
        <v>55</v>
      </c>
      <c r="J100" s="29" t="s">
        <v>49</v>
      </c>
      <c r="K100" s="12"/>
      <c r="L100" s="12">
        <f t="shared" si="2"/>
        <v>292000000281</v>
      </c>
      <c r="M100" s="11" t="s">
        <v>51</v>
      </c>
      <c r="N100" s="14" t="s">
        <v>52</v>
      </c>
      <c r="O100" s="34" t="s">
        <v>84</v>
      </c>
      <c r="P100" s="16">
        <f t="shared" si="3"/>
        <v>45817</v>
      </c>
      <c r="Q100" s="31">
        <v>550.0</v>
      </c>
    </row>
    <row r="101">
      <c r="A101" s="17" t="s">
        <v>50</v>
      </c>
      <c r="B101" s="18"/>
      <c r="C101" s="35"/>
      <c r="D101" s="20"/>
      <c r="E101" s="21">
        <v>2.92000000003E11</v>
      </c>
      <c r="F101" s="22" t="s">
        <v>260</v>
      </c>
      <c r="G101" s="23" t="s">
        <v>261</v>
      </c>
      <c r="H101" s="12">
        <f t="shared" si="1"/>
        <v>22</v>
      </c>
      <c r="I101" s="24" t="s">
        <v>83</v>
      </c>
      <c r="J101" s="14" t="s">
        <v>49</v>
      </c>
      <c r="K101" s="14" t="s">
        <v>50</v>
      </c>
      <c r="L101" s="12">
        <f t="shared" si="2"/>
        <v>292000000003</v>
      </c>
      <c r="M101" s="11" t="s">
        <v>51</v>
      </c>
      <c r="N101" s="14" t="s">
        <v>52</v>
      </c>
      <c r="O101" s="54">
        <v>433.98</v>
      </c>
      <c r="P101" s="16">
        <f t="shared" si="3"/>
        <v>45817</v>
      </c>
      <c r="R101" s="14">
        <v>7.0</v>
      </c>
      <c r="AS101" s="12">
        <v>5.0</v>
      </c>
      <c r="AT101" s="14">
        <v>10.0</v>
      </c>
    </row>
    <row r="102">
      <c r="A102" s="17" t="s">
        <v>50</v>
      </c>
      <c r="B102" s="18"/>
      <c r="C102" s="19" t="s">
        <v>45</v>
      </c>
      <c r="D102" s="20"/>
      <c r="E102" s="21">
        <v>2.92000000298E11</v>
      </c>
      <c r="F102" s="22" t="s">
        <v>262</v>
      </c>
      <c r="G102" s="23" t="s">
        <v>263</v>
      </c>
      <c r="H102" s="12">
        <f t="shared" si="1"/>
        <v>20</v>
      </c>
      <c r="I102" s="24" t="s">
        <v>55</v>
      </c>
      <c r="J102" s="14" t="s">
        <v>49</v>
      </c>
      <c r="K102" s="14" t="s">
        <v>50</v>
      </c>
      <c r="L102" s="12">
        <f t="shared" si="2"/>
        <v>292000000298</v>
      </c>
      <c r="M102" s="11" t="s">
        <v>51</v>
      </c>
      <c r="N102" s="14" t="s">
        <v>52</v>
      </c>
      <c r="O102" s="15">
        <v>33.21</v>
      </c>
      <c r="P102" s="16">
        <f t="shared" si="3"/>
        <v>45817</v>
      </c>
      <c r="AI102" s="12">
        <v>10.0</v>
      </c>
      <c r="AS102" s="14">
        <v>10.0</v>
      </c>
    </row>
    <row r="103">
      <c r="A103" s="6" t="s">
        <v>44</v>
      </c>
      <c r="B103" s="34" t="s">
        <v>84</v>
      </c>
      <c r="C103" s="55"/>
      <c r="D103" s="9"/>
      <c r="E103" s="56"/>
      <c r="F103" s="44" t="s">
        <v>264</v>
      </c>
      <c r="G103" s="37" t="s">
        <v>265</v>
      </c>
      <c r="I103" s="24" t="s">
        <v>55</v>
      </c>
      <c r="J103" s="14" t="s">
        <v>266</v>
      </c>
      <c r="K103" s="12"/>
      <c r="L103" s="12" t="str">
        <f t="shared" si="2"/>
        <v/>
      </c>
      <c r="M103" s="11" t="s">
        <v>51</v>
      </c>
      <c r="N103" s="14" t="s">
        <v>52</v>
      </c>
      <c r="O103" s="34" t="s">
        <v>84</v>
      </c>
      <c r="P103" s="16">
        <f t="shared" si="3"/>
        <v>45817</v>
      </c>
      <c r="T103" s="14">
        <f>1+1</f>
        <v>2</v>
      </c>
    </row>
    <row r="104">
      <c r="A104" s="17" t="s">
        <v>44</v>
      </c>
      <c r="B104" s="47"/>
      <c r="C104" s="48" t="s">
        <v>45</v>
      </c>
      <c r="D104" s="49"/>
      <c r="E104" s="49">
        <v>2.91000000004E11</v>
      </c>
      <c r="F104" s="10" t="s">
        <v>267</v>
      </c>
      <c r="G104" s="37" t="s">
        <v>268</v>
      </c>
      <c r="H104" s="12">
        <f t="shared" ref="H104:H164" si="6">SUM(Q104:AT104)</f>
        <v>1</v>
      </c>
      <c r="I104" s="24" t="s">
        <v>55</v>
      </c>
      <c r="J104" s="14" t="s">
        <v>266</v>
      </c>
      <c r="K104" s="14" t="s">
        <v>50</v>
      </c>
      <c r="L104" s="12">
        <f t="shared" si="2"/>
        <v>291000000004</v>
      </c>
      <c r="M104" s="11" t="s">
        <v>51</v>
      </c>
      <c r="N104" s="14" t="s">
        <v>52</v>
      </c>
      <c r="O104" s="15">
        <v>6683.23</v>
      </c>
      <c r="P104" s="16">
        <f t="shared" si="3"/>
        <v>45817</v>
      </c>
      <c r="AT104" s="12">
        <v>1.0</v>
      </c>
    </row>
    <row r="105">
      <c r="A105" s="17" t="s">
        <v>44</v>
      </c>
      <c r="B105" s="47"/>
      <c r="C105" s="48" t="s">
        <v>45</v>
      </c>
      <c r="D105" s="49"/>
      <c r="E105" s="49">
        <v>2.91000000005E11</v>
      </c>
      <c r="F105" s="10" t="s">
        <v>269</v>
      </c>
      <c r="G105" s="11" t="s">
        <v>270</v>
      </c>
      <c r="H105" s="12">
        <f t="shared" si="6"/>
        <v>2</v>
      </c>
      <c r="I105" s="24" t="s">
        <v>55</v>
      </c>
      <c r="J105" s="14" t="s">
        <v>266</v>
      </c>
      <c r="K105" s="14" t="s">
        <v>50</v>
      </c>
      <c r="L105" s="12">
        <f t="shared" si="2"/>
        <v>291000000005</v>
      </c>
      <c r="M105" s="11" t="s">
        <v>51</v>
      </c>
      <c r="N105" s="14" t="s">
        <v>52</v>
      </c>
      <c r="O105" s="15">
        <v>3283.33</v>
      </c>
      <c r="P105" s="16">
        <f t="shared" si="3"/>
        <v>45817</v>
      </c>
      <c r="W105" s="12">
        <v>2.0</v>
      </c>
    </row>
    <row r="106">
      <c r="A106" s="17" t="s">
        <v>44</v>
      </c>
      <c r="B106" s="32"/>
      <c r="C106" s="19" t="s">
        <v>45</v>
      </c>
      <c r="D106" s="33"/>
      <c r="E106" s="33">
        <v>2.9100000011E11</v>
      </c>
      <c r="F106" s="10" t="s">
        <v>271</v>
      </c>
      <c r="G106" s="57" t="s">
        <v>272</v>
      </c>
      <c r="H106" s="12">
        <f t="shared" si="6"/>
        <v>1</v>
      </c>
      <c r="I106" s="24" t="s">
        <v>55</v>
      </c>
      <c r="J106" s="14" t="s">
        <v>266</v>
      </c>
      <c r="K106" s="14" t="s">
        <v>50</v>
      </c>
      <c r="L106" s="12">
        <f t="shared" si="2"/>
        <v>291000000110</v>
      </c>
      <c r="M106" s="11" t="s">
        <v>51</v>
      </c>
      <c r="N106" s="14" t="s">
        <v>52</v>
      </c>
      <c r="O106" s="15">
        <v>691.55</v>
      </c>
      <c r="P106" s="16">
        <f t="shared" si="3"/>
        <v>45817</v>
      </c>
      <c r="X106" s="12">
        <v>1.0</v>
      </c>
    </row>
    <row r="107">
      <c r="A107" s="17" t="s">
        <v>44</v>
      </c>
      <c r="B107" s="32"/>
      <c r="C107" s="19" t="s">
        <v>45</v>
      </c>
      <c r="D107" s="33"/>
      <c r="E107" s="33">
        <v>2.91000000111E11</v>
      </c>
      <c r="F107" s="10" t="s">
        <v>273</v>
      </c>
      <c r="G107" s="37" t="s">
        <v>274</v>
      </c>
      <c r="H107" s="12">
        <f t="shared" si="6"/>
        <v>2</v>
      </c>
      <c r="I107" s="24" t="s">
        <v>55</v>
      </c>
      <c r="J107" s="14" t="s">
        <v>266</v>
      </c>
      <c r="K107" s="14" t="s">
        <v>50</v>
      </c>
      <c r="L107" s="12">
        <f t="shared" si="2"/>
        <v>291000000111</v>
      </c>
      <c r="M107" s="11" t="s">
        <v>51</v>
      </c>
      <c r="N107" s="14" t="s">
        <v>52</v>
      </c>
      <c r="O107" s="15">
        <v>132.97</v>
      </c>
      <c r="P107" s="16">
        <f t="shared" si="3"/>
        <v>45817</v>
      </c>
      <c r="AK107" s="12">
        <v>2.0</v>
      </c>
    </row>
    <row r="108">
      <c r="A108" s="17" t="s">
        <v>50</v>
      </c>
      <c r="B108" s="18"/>
      <c r="C108" s="19" t="s">
        <v>45</v>
      </c>
      <c r="D108" s="20"/>
      <c r="E108" s="21">
        <v>2.91000000033E11</v>
      </c>
      <c r="F108" s="22" t="s">
        <v>275</v>
      </c>
      <c r="G108" s="23" t="s">
        <v>276</v>
      </c>
      <c r="H108" s="12">
        <f t="shared" si="6"/>
        <v>27</v>
      </c>
      <c r="I108" s="24" t="s">
        <v>55</v>
      </c>
      <c r="J108" s="14" t="s">
        <v>266</v>
      </c>
      <c r="K108" s="14" t="s">
        <v>50</v>
      </c>
      <c r="L108" s="12">
        <f t="shared" si="2"/>
        <v>291000000033</v>
      </c>
      <c r="M108" s="11" t="s">
        <v>51</v>
      </c>
      <c r="N108" s="14" t="s">
        <v>52</v>
      </c>
      <c r="O108" s="15">
        <v>705.51</v>
      </c>
      <c r="P108" s="16">
        <f t="shared" si="3"/>
        <v>45817</v>
      </c>
      <c r="X108" s="14">
        <f>2+2</f>
        <v>4</v>
      </c>
      <c r="AH108" s="12">
        <v>10.0</v>
      </c>
      <c r="AN108" s="14">
        <v>1.0</v>
      </c>
      <c r="AP108" s="14">
        <v>12.0</v>
      </c>
    </row>
    <row r="109">
      <c r="A109" s="17" t="s">
        <v>50</v>
      </c>
      <c r="B109" s="18"/>
      <c r="C109" s="19" t="s">
        <v>45</v>
      </c>
      <c r="D109" s="20"/>
      <c r="E109" s="21">
        <v>2.91000000083E11</v>
      </c>
      <c r="F109" s="22" t="s">
        <v>277</v>
      </c>
      <c r="G109" s="23" t="s">
        <v>278</v>
      </c>
      <c r="H109" s="12">
        <f t="shared" si="6"/>
        <v>16</v>
      </c>
      <c r="I109" s="24" t="s">
        <v>55</v>
      </c>
      <c r="J109" s="14" t="s">
        <v>266</v>
      </c>
      <c r="K109" s="14" t="s">
        <v>50</v>
      </c>
      <c r="L109" s="12">
        <f t="shared" si="2"/>
        <v>291000000083</v>
      </c>
      <c r="M109" s="11" t="s">
        <v>51</v>
      </c>
      <c r="N109" s="14" t="s">
        <v>52</v>
      </c>
      <c r="O109" s="15">
        <v>196.45</v>
      </c>
      <c r="P109" s="16">
        <f t="shared" si="3"/>
        <v>45817</v>
      </c>
      <c r="X109" s="12">
        <f>8+8</f>
        <v>16</v>
      </c>
    </row>
    <row r="110">
      <c r="A110" s="17" t="s">
        <v>44</v>
      </c>
      <c r="B110" s="32"/>
      <c r="C110" s="19" t="s">
        <v>45</v>
      </c>
      <c r="D110" s="33"/>
      <c r="E110" s="33">
        <v>2.91000000112E11</v>
      </c>
      <c r="F110" s="10" t="s">
        <v>279</v>
      </c>
      <c r="G110" s="11" t="s">
        <v>280</v>
      </c>
      <c r="H110" s="12">
        <f t="shared" si="6"/>
        <v>1</v>
      </c>
      <c r="I110" s="24" t="s">
        <v>55</v>
      </c>
      <c r="J110" s="14" t="s">
        <v>266</v>
      </c>
      <c r="K110" s="14" t="s">
        <v>50</v>
      </c>
      <c r="L110" s="12">
        <f t="shared" si="2"/>
        <v>291000000112</v>
      </c>
      <c r="M110" s="11" t="s">
        <v>51</v>
      </c>
      <c r="N110" s="14" t="s">
        <v>52</v>
      </c>
      <c r="O110" s="15">
        <v>1974.29</v>
      </c>
      <c r="P110" s="16">
        <f t="shared" si="3"/>
        <v>45817</v>
      </c>
      <c r="W110" s="12">
        <v>1.0</v>
      </c>
    </row>
    <row r="111">
      <c r="A111" s="17" t="s">
        <v>50</v>
      </c>
      <c r="B111" s="18"/>
      <c r="C111" s="19" t="s">
        <v>45</v>
      </c>
      <c r="D111" s="20"/>
      <c r="E111" s="21">
        <v>2.91000000016E11</v>
      </c>
      <c r="F111" s="22" t="s">
        <v>281</v>
      </c>
      <c r="G111" s="23" t="s">
        <v>282</v>
      </c>
      <c r="H111" s="12">
        <f t="shared" si="6"/>
        <v>3</v>
      </c>
      <c r="I111" s="24" t="s">
        <v>55</v>
      </c>
      <c r="J111" s="14" t="s">
        <v>266</v>
      </c>
      <c r="K111" s="14" t="s">
        <v>50</v>
      </c>
      <c r="L111" s="12">
        <f t="shared" si="2"/>
        <v>291000000016</v>
      </c>
      <c r="M111" s="11" t="s">
        <v>51</v>
      </c>
      <c r="N111" s="14" t="s">
        <v>52</v>
      </c>
      <c r="O111" s="15">
        <v>1724.56</v>
      </c>
      <c r="P111" s="16">
        <f t="shared" si="3"/>
        <v>45817</v>
      </c>
      <c r="R111" s="31">
        <v>3.0</v>
      </c>
    </row>
    <row r="112">
      <c r="A112" s="17" t="s">
        <v>50</v>
      </c>
      <c r="B112" s="18"/>
      <c r="C112" s="19" t="s">
        <v>45</v>
      </c>
      <c r="D112" s="20"/>
      <c r="E112" s="21">
        <v>2.91000000084E11</v>
      </c>
      <c r="F112" s="22" t="s">
        <v>283</v>
      </c>
      <c r="G112" s="23" t="s">
        <v>284</v>
      </c>
      <c r="H112" s="12">
        <f t="shared" si="6"/>
        <v>2</v>
      </c>
      <c r="I112" s="24" t="s">
        <v>55</v>
      </c>
      <c r="J112" s="14" t="s">
        <v>266</v>
      </c>
      <c r="K112" s="14" t="s">
        <v>50</v>
      </c>
      <c r="L112" s="12">
        <f t="shared" si="2"/>
        <v>291000000084</v>
      </c>
      <c r="M112" s="11" t="s">
        <v>51</v>
      </c>
      <c r="N112" s="14" t="s">
        <v>52</v>
      </c>
      <c r="O112" s="15">
        <v>1765.16</v>
      </c>
      <c r="P112" s="16">
        <f t="shared" si="3"/>
        <v>45817</v>
      </c>
      <c r="X112" s="12">
        <f>1+1</f>
        <v>2</v>
      </c>
    </row>
    <row r="113">
      <c r="A113" s="17" t="s">
        <v>50</v>
      </c>
      <c r="B113" s="18"/>
      <c r="C113" s="19" t="s">
        <v>45</v>
      </c>
      <c r="D113" s="20"/>
      <c r="E113" s="21">
        <v>2.91000000085E11</v>
      </c>
      <c r="F113" s="22" t="s">
        <v>285</v>
      </c>
      <c r="G113" s="23" t="s">
        <v>286</v>
      </c>
      <c r="H113" s="12">
        <f t="shared" si="6"/>
        <v>13</v>
      </c>
      <c r="I113" s="24" t="s">
        <v>55</v>
      </c>
      <c r="J113" s="14" t="s">
        <v>266</v>
      </c>
      <c r="K113" s="14" t="s">
        <v>50</v>
      </c>
      <c r="L113" s="12">
        <f t="shared" si="2"/>
        <v>291000000085</v>
      </c>
      <c r="M113" s="11" t="s">
        <v>51</v>
      </c>
      <c r="N113" s="14" t="s">
        <v>52</v>
      </c>
      <c r="O113" s="15">
        <v>267.66</v>
      </c>
      <c r="P113" s="16">
        <f t="shared" si="3"/>
        <v>45817</v>
      </c>
      <c r="X113" s="14">
        <v>4.0</v>
      </c>
      <c r="Z113" s="12">
        <v>5.0</v>
      </c>
      <c r="AL113" s="14">
        <v>4.0</v>
      </c>
    </row>
    <row r="114">
      <c r="A114" s="17" t="s">
        <v>44</v>
      </c>
      <c r="B114" s="32"/>
      <c r="C114" s="19" t="s">
        <v>45</v>
      </c>
      <c r="D114" s="33"/>
      <c r="E114" s="33">
        <v>2.91000000113E11</v>
      </c>
      <c r="F114" s="10" t="s">
        <v>287</v>
      </c>
      <c r="G114" s="37" t="s">
        <v>288</v>
      </c>
      <c r="H114" s="12">
        <f t="shared" si="6"/>
        <v>2</v>
      </c>
      <c r="I114" s="24" t="s">
        <v>55</v>
      </c>
      <c r="J114" s="14" t="s">
        <v>266</v>
      </c>
      <c r="K114" s="14" t="s">
        <v>50</v>
      </c>
      <c r="L114" s="12">
        <f t="shared" si="2"/>
        <v>291000000113</v>
      </c>
      <c r="M114" s="11" t="s">
        <v>51</v>
      </c>
      <c r="N114" s="14" t="s">
        <v>52</v>
      </c>
      <c r="O114" s="15">
        <v>57.55</v>
      </c>
      <c r="P114" s="16">
        <f t="shared" si="3"/>
        <v>45817</v>
      </c>
      <c r="W114" s="12">
        <v>2.0</v>
      </c>
    </row>
    <row r="115">
      <c r="A115" s="17" t="s">
        <v>44</v>
      </c>
      <c r="B115" s="51" t="s">
        <v>289</v>
      </c>
      <c r="C115" s="19" t="s">
        <v>45</v>
      </c>
      <c r="D115" s="33"/>
      <c r="E115" s="33">
        <v>2.91000000114E11</v>
      </c>
      <c r="F115" s="10" t="s">
        <v>290</v>
      </c>
      <c r="G115" s="37" t="s">
        <v>291</v>
      </c>
      <c r="H115" s="12">
        <f t="shared" si="6"/>
        <v>1</v>
      </c>
      <c r="I115" s="24" t="s">
        <v>55</v>
      </c>
      <c r="J115" s="14" t="s">
        <v>266</v>
      </c>
      <c r="K115" s="14" t="s">
        <v>50</v>
      </c>
      <c r="L115" s="12">
        <f t="shared" si="2"/>
        <v>291000000114</v>
      </c>
      <c r="M115" s="11" t="s">
        <v>51</v>
      </c>
      <c r="N115" s="14" t="s">
        <v>52</v>
      </c>
      <c r="O115" s="15">
        <v>1418.13</v>
      </c>
      <c r="P115" s="16">
        <f t="shared" si="3"/>
        <v>45817</v>
      </c>
      <c r="Z115" s="12">
        <v>1.0</v>
      </c>
    </row>
    <row r="116">
      <c r="A116" s="17" t="s">
        <v>44</v>
      </c>
      <c r="B116" s="34" t="s">
        <v>84</v>
      </c>
      <c r="C116" s="48" t="s">
        <v>45</v>
      </c>
      <c r="D116" s="49"/>
      <c r="E116" s="49">
        <v>2.91000000054E11</v>
      </c>
      <c r="F116" s="10" t="s">
        <v>292</v>
      </c>
      <c r="G116" s="11" t="s">
        <v>293</v>
      </c>
      <c r="H116" s="12">
        <f t="shared" si="6"/>
        <v>6</v>
      </c>
      <c r="I116" s="24" t="s">
        <v>55</v>
      </c>
      <c r="J116" s="14" t="s">
        <v>266</v>
      </c>
      <c r="K116" s="12"/>
      <c r="L116" s="12">
        <f t="shared" si="2"/>
        <v>291000000054</v>
      </c>
      <c r="M116" s="11" t="s">
        <v>51</v>
      </c>
      <c r="N116" s="14" t="s">
        <v>52</v>
      </c>
      <c r="O116" s="34" t="s">
        <v>84</v>
      </c>
      <c r="P116" s="16">
        <f t="shared" si="3"/>
        <v>45817</v>
      </c>
      <c r="Z116" s="12">
        <v>6.0</v>
      </c>
    </row>
    <row r="117">
      <c r="A117" s="17" t="s">
        <v>44</v>
      </c>
      <c r="B117" s="47"/>
      <c r="C117" s="48" t="s">
        <v>45</v>
      </c>
      <c r="D117" s="49"/>
      <c r="E117" s="49">
        <v>2.91000000072E11</v>
      </c>
      <c r="F117" s="58" t="s">
        <v>294</v>
      </c>
      <c r="G117" s="27" t="s">
        <v>295</v>
      </c>
      <c r="H117" s="12">
        <f t="shared" si="6"/>
        <v>4</v>
      </c>
      <c r="I117" s="24" t="s">
        <v>55</v>
      </c>
      <c r="J117" s="14" t="s">
        <v>266</v>
      </c>
      <c r="K117" s="14" t="s">
        <v>50</v>
      </c>
      <c r="L117" s="12">
        <f t="shared" si="2"/>
        <v>291000000072</v>
      </c>
      <c r="M117" s="11" t="s">
        <v>51</v>
      </c>
      <c r="N117" s="14" t="s">
        <v>52</v>
      </c>
      <c r="O117" s="15">
        <v>282.63</v>
      </c>
      <c r="P117" s="16">
        <f t="shared" si="3"/>
        <v>45817</v>
      </c>
      <c r="R117" s="31">
        <v>4.0</v>
      </c>
    </row>
    <row r="118" ht="74.25" customHeight="1">
      <c r="A118" s="17" t="s">
        <v>50</v>
      </c>
      <c r="B118" s="18"/>
      <c r="C118" s="19" t="s">
        <v>45</v>
      </c>
      <c r="D118" s="20"/>
      <c r="E118" s="21">
        <v>2.91000000036E11</v>
      </c>
      <c r="F118" s="22" t="s">
        <v>296</v>
      </c>
      <c r="G118" s="23" t="s">
        <v>297</v>
      </c>
      <c r="H118" s="12">
        <f t="shared" si="6"/>
        <v>15</v>
      </c>
      <c r="I118" s="24" t="s">
        <v>55</v>
      </c>
      <c r="J118" s="53" t="s">
        <v>266</v>
      </c>
      <c r="K118" s="14" t="s">
        <v>50</v>
      </c>
      <c r="L118" s="12">
        <f t="shared" si="2"/>
        <v>291000000036</v>
      </c>
      <c r="M118" s="11" t="s">
        <v>51</v>
      </c>
      <c r="N118" s="14" t="s">
        <v>52</v>
      </c>
      <c r="O118" s="15">
        <v>313.81</v>
      </c>
      <c r="P118" s="16">
        <f t="shared" si="3"/>
        <v>45817</v>
      </c>
      <c r="Q118" s="53">
        <v>2.0</v>
      </c>
      <c r="R118" s="40"/>
      <c r="S118" s="40"/>
      <c r="T118" s="40"/>
      <c r="U118" s="40"/>
      <c r="V118" s="40"/>
      <c r="W118" s="40"/>
      <c r="X118" s="40"/>
      <c r="Y118" s="40"/>
      <c r="Z118" s="40"/>
      <c r="AA118" s="40"/>
      <c r="AB118" s="40"/>
      <c r="AC118" s="40"/>
      <c r="AD118" s="40"/>
      <c r="AE118" s="40"/>
      <c r="AF118" s="40"/>
      <c r="AG118" s="40"/>
      <c r="AH118" s="40"/>
      <c r="AI118" s="40">
        <v>3.0</v>
      </c>
      <c r="AJ118" s="40"/>
      <c r="AK118" s="40"/>
      <c r="AL118" s="40"/>
      <c r="AM118" s="40"/>
      <c r="AN118" s="40"/>
      <c r="AO118" s="40"/>
      <c r="AP118" s="40"/>
      <c r="AQ118" s="40"/>
      <c r="AR118" s="40"/>
      <c r="AS118" s="53">
        <v>10.0</v>
      </c>
      <c r="AT118" s="40"/>
    </row>
    <row r="119">
      <c r="A119" s="17" t="s">
        <v>44</v>
      </c>
      <c r="B119" s="32"/>
      <c r="C119" s="19" t="s">
        <v>45</v>
      </c>
      <c r="D119" s="33"/>
      <c r="E119" s="33">
        <v>2.91000000115E11</v>
      </c>
      <c r="F119" s="10" t="s">
        <v>298</v>
      </c>
      <c r="G119" s="11" t="s">
        <v>299</v>
      </c>
      <c r="H119" s="12">
        <f t="shared" si="6"/>
        <v>6</v>
      </c>
      <c r="I119" s="24"/>
      <c r="J119" s="14" t="s">
        <v>266</v>
      </c>
      <c r="K119" s="14" t="s">
        <v>50</v>
      </c>
      <c r="L119" s="12">
        <f t="shared" si="2"/>
        <v>291000000115</v>
      </c>
      <c r="M119" s="11" t="s">
        <v>51</v>
      </c>
      <c r="N119" s="14" t="s">
        <v>52</v>
      </c>
      <c r="O119" s="15">
        <v>852.04</v>
      </c>
      <c r="P119" s="16">
        <f t="shared" si="3"/>
        <v>45817</v>
      </c>
      <c r="V119" s="12">
        <v>6.0</v>
      </c>
    </row>
    <row r="120">
      <c r="A120" s="17" t="s">
        <v>50</v>
      </c>
      <c r="B120" s="18"/>
      <c r="C120" s="19" t="s">
        <v>45</v>
      </c>
      <c r="D120" s="20"/>
      <c r="E120" s="21">
        <v>2.9100000009E11</v>
      </c>
      <c r="F120" s="22" t="s">
        <v>300</v>
      </c>
      <c r="G120" s="52" t="s">
        <v>301</v>
      </c>
      <c r="H120" s="12">
        <f t="shared" si="6"/>
        <v>2</v>
      </c>
      <c r="I120" s="24" t="s">
        <v>55</v>
      </c>
      <c r="J120" s="29" t="s">
        <v>266</v>
      </c>
      <c r="K120" s="14" t="s">
        <v>50</v>
      </c>
      <c r="L120" s="12">
        <f t="shared" si="2"/>
        <v>291000000090</v>
      </c>
      <c r="M120" s="11" t="s">
        <v>51</v>
      </c>
      <c r="N120" s="14" t="s">
        <v>52</v>
      </c>
      <c r="O120" s="15">
        <v>11762.09</v>
      </c>
      <c r="P120" s="16">
        <f t="shared" si="3"/>
        <v>45817</v>
      </c>
      <c r="Q120" s="31">
        <v>2.0</v>
      </c>
    </row>
    <row r="121">
      <c r="A121" s="17" t="s">
        <v>50</v>
      </c>
      <c r="B121" s="18"/>
      <c r="C121" s="19" t="s">
        <v>45</v>
      </c>
      <c r="D121" s="20"/>
      <c r="E121" s="21">
        <v>2.91000000039E11</v>
      </c>
      <c r="F121" s="22" t="s">
        <v>302</v>
      </c>
      <c r="G121" s="23" t="s">
        <v>303</v>
      </c>
      <c r="H121" s="12">
        <f t="shared" si="6"/>
        <v>32</v>
      </c>
      <c r="I121" s="24" t="s">
        <v>55</v>
      </c>
      <c r="J121" s="29" t="s">
        <v>266</v>
      </c>
      <c r="K121" s="14" t="s">
        <v>50</v>
      </c>
      <c r="L121" s="12">
        <f t="shared" si="2"/>
        <v>291000000039</v>
      </c>
      <c r="M121" s="11" t="s">
        <v>51</v>
      </c>
      <c r="N121" s="14" t="s">
        <v>52</v>
      </c>
      <c r="O121" s="15">
        <v>390.58</v>
      </c>
      <c r="P121" s="16">
        <f t="shared" si="3"/>
        <v>45817</v>
      </c>
      <c r="Q121" s="31">
        <v>3.0</v>
      </c>
      <c r="R121" s="14">
        <v>1.0</v>
      </c>
      <c r="W121" s="14">
        <v>5.0</v>
      </c>
      <c r="X121" s="14">
        <f>1+1</f>
        <v>2</v>
      </c>
      <c r="AI121" s="14">
        <v>10.0</v>
      </c>
      <c r="AM121" s="14">
        <v>1.0</v>
      </c>
      <c r="AS121" s="14">
        <v>10.0</v>
      </c>
    </row>
    <row r="122">
      <c r="A122" s="17" t="s">
        <v>50</v>
      </c>
      <c r="B122" s="59" t="s">
        <v>304</v>
      </c>
      <c r="C122" s="19" t="s">
        <v>45</v>
      </c>
      <c r="D122" s="20"/>
      <c r="E122" s="21">
        <v>2.91000000067E11</v>
      </c>
      <c r="F122" s="22" t="s">
        <v>305</v>
      </c>
      <c r="G122" s="23" t="s">
        <v>306</v>
      </c>
      <c r="H122" s="12">
        <f t="shared" si="6"/>
        <v>1</v>
      </c>
      <c r="I122" s="24" t="s">
        <v>55</v>
      </c>
      <c r="J122" s="14" t="s">
        <v>266</v>
      </c>
      <c r="K122" s="14" t="s">
        <v>50</v>
      </c>
      <c r="L122" s="12">
        <f t="shared" si="2"/>
        <v>291000000067</v>
      </c>
      <c r="M122" s="11" t="s">
        <v>51</v>
      </c>
      <c r="N122" s="14" t="s">
        <v>52</v>
      </c>
      <c r="O122" s="15">
        <v>712.59</v>
      </c>
      <c r="P122" s="16">
        <f t="shared" si="3"/>
        <v>45817</v>
      </c>
      <c r="AK122" s="12">
        <v>1.0</v>
      </c>
    </row>
    <row r="123">
      <c r="A123" s="17" t="s">
        <v>50</v>
      </c>
      <c r="B123" s="18"/>
      <c r="C123" s="35"/>
      <c r="D123" s="20"/>
      <c r="E123" s="21">
        <v>2.91000000061E11</v>
      </c>
      <c r="F123" s="22" t="s">
        <v>307</v>
      </c>
      <c r="G123" s="23" t="s">
        <v>308</v>
      </c>
      <c r="H123" s="12">
        <f t="shared" si="6"/>
        <v>1</v>
      </c>
      <c r="I123" s="24" t="s">
        <v>55</v>
      </c>
      <c r="J123" s="14" t="s">
        <v>266</v>
      </c>
      <c r="K123" s="14" t="s">
        <v>50</v>
      </c>
      <c r="L123" s="12">
        <f t="shared" si="2"/>
        <v>291000000061</v>
      </c>
      <c r="M123" s="11" t="s">
        <v>51</v>
      </c>
      <c r="N123" s="14" t="s">
        <v>52</v>
      </c>
      <c r="O123" s="15">
        <v>3456.06</v>
      </c>
      <c r="P123" s="16">
        <f t="shared" si="3"/>
        <v>45817</v>
      </c>
      <c r="Z123" s="12">
        <v>1.0</v>
      </c>
    </row>
    <row r="124">
      <c r="A124" s="17" t="s">
        <v>44</v>
      </c>
      <c r="B124" s="34" t="s">
        <v>84</v>
      </c>
      <c r="C124" s="35"/>
      <c r="D124" s="33"/>
      <c r="E124" s="43"/>
      <c r="F124" s="44" t="s">
        <v>309</v>
      </c>
      <c r="G124" s="39" t="s">
        <v>310</v>
      </c>
      <c r="H124" s="12">
        <f t="shared" si="6"/>
        <v>1</v>
      </c>
      <c r="I124" s="24" t="s">
        <v>55</v>
      </c>
      <c r="J124" s="14" t="s">
        <v>266</v>
      </c>
      <c r="K124" s="12"/>
      <c r="L124" s="12" t="str">
        <f t="shared" si="2"/>
        <v/>
      </c>
      <c r="M124" s="11" t="s">
        <v>51</v>
      </c>
      <c r="N124" s="14" t="s">
        <v>52</v>
      </c>
      <c r="O124" s="34" t="s">
        <v>84</v>
      </c>
      <c r="P124" s="16">
        <f t="shared" si="3"/>
        <v>45817</v>
      </c>
      <c r="X124" s="12">
        <v>1.0</v>
      </c>
    </row>
    <row r="125">
      <c r="A125" s="6" t="s">
        <v>44</v>
      </c>
      <c r="B125" s="60"/>
      <c r="C125" s="8" t="s">
        <v>45</v>
      </c>
      <c r="D125" s="61"/>
      <c r="E125" s="61">
        <v>2.91000000116E11</v>
      </c>
      <c r="F125" s="10" t="s">
        <v>311</v>
      </c>
      <c r="G125" s="11" t="s">
        <v>312</v>
      </c>
      <c r="H125" s="12">
        <f t="shared" si="6"/>
        <v>1</v>
      </c>
      <c r="I125" s="24" t="s">
        <v>55</v>
      </c>
      <c r="J125" s="14" t="s">
        <v>266</v>
      </c>
      <c r="K125" s="14" t="s">
        <v>50</v>
      </c>
      <c r="L125" s="12">
        <f t="shared" si="2"/>
        <v>291000000116</v>
      </c>
      <c r="M125" s="11" t="s">
        <v>51</v>
      </c>
      <c r="N125" s="14" t="s">
        <v>52</v>
      </c>
      <c r="O125" s="15">
        <v>6636.0</v>
      </c>
      <c r="P125" s="16">
        <f t="shared" si="3"/>
        <v>45817</v>
      </c>
      <c r="Z125" s="14">
        <v>1.0</v>
      </c>
    </row>
    <row r="126">
      <c r="A126" s="17" t="s">
        <v>44</v>
      </c>
      <c r="B126" s="32"/>
      <c r="C126" s="19" t="s">
        <v>45</v>
      </c>
      <c r="D126" s="33"/>
      <c r="E126" s="33">
        <v>2.91000000117E11</v>
      </c>
      <c r="F126" s="10" t="s">
        <v>313</v>
      </c>
      <c r="G126" s="37" t="s">
        <v>314</v>
      </c>
      <c r="H126" s="12">
        <f t="shared" si="6"/>
        <v>1</v>
      </c>
      <c r="I126" s="24" t="s">
        <v>55</v>
      </c>
      <c r="J126" s="14" t="s">
        <v>266</v>
      </c>
      <c r="K126" s="14" t="s">
        <v>50</v>
      </c>
      <c r="L126" s="12">
        <f t="shared" si="2"/>
        <v>291000000117</v>
      </c>
      <c r="M126" s="11" t="s">
        <v>51</v>
      </c>
      <c r="N126" s="14" t="s">
        <v>52</v>
      </c>
      <c r="O126" s="15">
        <v>10615.72</v>
      </c>
      <c r="P126" s="16">
        <f t="shared" si="3"/>
        <v>45817</v>
      </c>
      <c r="W126" s="12">
        <v>1.0</v>
      </c>
      <c r="AU126" s="14"/>
      <c r="AV126" s="14"/>
    </row>
    <row r="127">
      <c r="A127" s="17" t="s">
        <v>44</v>
      </c>
      <c r="B127" s="32"/>
      <c r="C127" s="19" t="s">
        <v>45</v>
      </c>
      <c r="D127" s="33"/>
      <c r="E127" s="33">
        <v>2.91000000118E11</v>
      </c>
      <c r="F127" s="10" t="s">
        <v>315</v>
      </c>
      <c r="G127" s="37" t="s">
        <v>316</v>
      </c>
      <c r="H127" s="12">
        <f t="shared" si="6"/>
        <v>1</v>
      </c>
      <c r="I127" s="24" t="s">
        <v>55</v>
      </c>
      <c r="J127" s="14" t="s">
        <v>266</v>
      </c>
      <c r="K127" s="14" t="s">
        <v>50</v>
      </c>
      <c r="L127" s="12">
        <f t="shared" si="2"/>
        <v>291000000118</v>
      </c>
      <c r="M127" s="11" t="s">
        <v>51</v>
      </c>
      <c r="N127" s="14" t="s">
        <v>52</v>
      </c>
      <c r="O127" s="15">
        <v>4035.43</v>
      </c>
      <c r="P127" s="16">
        <f t="shared" si="3"/>
        <v>45817</v>
      </c>
      <c r="W127" s="12">
        <v>1.0</v>
      </c>
    </row>
    <row r="128">
      <c r="A128" s="6" t="s">
        <v>44</v>
      </c>
      <c r="B128" s="60"/>
      <c r="C128" s="8" t="s">
        <v>45</v>
      </c>
      <c r="D128" s="61"/>
      <c r="E128" s="61">
        <v>2.91000000119E11</v>
      </c>
      <c r="F128" s="10" t="s">
        <v>317</v>
      </c>
      <c r="G128" s="37" t="s">
        <v>318</v>
      </c>
      <c r="H128" s="12">
        <f t="shared" si="6"/>
        <v>1</v>
      </c>
      <c r="I128" s="24" t="s">
        <v>55</v>
      </c>
      <c r="J128" s="14" t="s">
        <v>266</v>
      </c>
      <c r="K128" s="14" t="s">
        <v>50</v>
      </c>
      <c r="L128" s="12">
        <f t="shared" si="2"/>
        <v>291000000119</v>
      </c>
      <c r="M128" s="11" t="s">
        <v>51</v>
      </c>
      <c r="N128" s="14" t="s">
        <v>52</v>
      </c>
      <c r="O128" s="15">
        <v>3640.02</v>
      </c>
      <c r="P128" s="16">
        <f t="shared" si="3"/>
        <v>45817</v>
      </c>
      <c r="AJ128" s="14">
        <v>1.0</v>
      </c>
    </row>
    <row r="129">
      <c r="A129" s="17" t="s">
        <v>44</v>
      </c>
      <c r="B129" s="32"/>
      <c r="C129" s="19" t="s">
        <v>45</v>
      </c>
      <c r="D129" s="33"/>
      <c r="E129" s="33">
        <v>2.9100000012E11</v>
      </c>
      <c r="F129" s="10" t="s">
        <v>319</v>
      </c>
      <c r="G129" s="11" t="s">
        <v>320</v>
      </c>
      <c r="H129" s="12">
        <f t="shared" si="6"/>
        <v>6</v>
      </c>
      <c r="I129" s="24" t="s">
        <v>55</v>
      </c>
      <c r="J129" s="14" t="s">
        <v>266</v>
      </c>
      <c r="K129" s="14" t="s">
        <v>50</v>
      </c>
      <c r="L129" s="12">
        <f t="shared" si="2"/>
        <v>291000000120</v>
      </c>
      <c r="M129" s="11" t="s">
        <v>51</v>
      </c>
      <c r="N129" s="14" t="s">
        <v>52</v>
      </c>
      <c r="O129" s="15">
        <v>15029.0</v>
      </c>
      <c r="P129" s="16">
        <f t="shared" si="3"/>
        <v>45817</v>
      </c>
      <c r="X129" s="12">
        <f>3+3</f>
        <v>6</v>
      </c>
    </row>
    <row r="130">
      <c r="A130" s="17" t="s">
        <v>50</v>
      </c>
      <c r="B130" s="18"/>
      <c r="C130" s="19" t="s">
        <v>45</v>
      </c>
      <c r="D130" s="20"/>
      <c r="E130" s="21">
        <v>2.91000000079E11</v>
      </c>
      <c r="F130" s="22" t="s">
        <v>321</v>
      </c>
      <c r="G130" s="23" t="s">
        <v>322</v>
      </c>
      <c r="H130" s="12">
        <f t="shared" si="6"/>
        <v>5</v>
      </c>
      <c r="I130" s="24" t="s">
        <v>55</v>
      </c>
      <c r="J130" s="14" t="s">
        <v>266</v>
      </c>
      <c r="K130" s="14" t="s">
        <v>50</v>
      </c>
      <c r="L130" s="12">
        <f t="shared" si="2"/>
        <v>291000000079</v>
      </c>
      <c r="M130" s="11" t="s">
        <v>51</v>
      </c>
      <c r="N130" s="14" t="s">
        <v>52</v>
      </c>
      <c r="O130" s="15">
        <v>3751.25</v>
      </c>
      <c r="P130" s="16">
        <f t="shared" si="3"/>
        <v>45817</v>
      </c>
      <c r="X130" s="14">
        <v>2.0</v>
      </c>
      <c r="Z130" s="14">
        <v>1.0</v>
      </c>
      <c r="AM130" s="12">
        <v>2.0</v>
      </c>
    </row>
    <row r="131">
      <c r="A131" s="17" t="s">
        <v>44</v>
      </c>
      <c r="B131" s="32"/>
      <c r="C131" s="19" t="s">
        <v>45</v>
      </c>
      <c r="D131" s="33"/>
      <c r="E131" s="33">
        <v>2.91000000121E11</v>
      </c>
      <c r="F131" s="10" t="s">
        <v>323</v>
      </c>
      <c r="G131" s="57" t="s">
        <v>324</v>
      </c>
      <c r="H131" s="12">
        <f t="shared" si="6"/>
        <v>23</v>
      </c>
      <c r="I131" s="13" t="s">
        <v>55</v>
      </c>
      <c r="J131" s="14" t="s">
        <v>266</v>
      </c>
      <c r="K131" s="14" t="s">
        <v>50</v>
      </c>
      <c r="L131" s="12">
        <f t="shared" si="2"/>
        <v>291000000121</v>
      </c>
      <c r="M131" s="11" t="s">
        <v>51</v>
      </c>
      <c r="N131" s="14" t="s">
        <v>52</v>
      </c>
      <c r="O131" s="15">
        <v>279.61</v>
      </c>
      <c r="P131" s="16">
        <f t="shared" si="3"/>
        <v>45817</v>
      </c>
      <c r="X131" s="12">
        <f>10+10+3</f>
        <v>23</v>
      </c>
    </row>
    <row r="132">
      <c r="A132" s="17" t="s">
        <v>50</v>
      </c>
      <c r="B132" s="34" t="s">
        <v>84</v>
      </c>
      <c r="C132" s="19"/>
      <c r="D132" s="20"/>
      <c r="E132" s="21">
        <v>2.91000000086E11</v>
      </c>
      <c r="F132" s="22" t="s">
        <v>325</v>
      </c>
      <c r="G132" s="23" t="s">
        <v>326</v>
      </c>
      <c r="H132" s="12">
        <f t="shared" si="6"/>
        <v>10</v>
      </c>
      <c r="I132" s="24" t="s">
        <v>55</v>
      </c>
      <c r="J132" s="14" t="s">
        <v>266</v>
      </c>
      <c r="K132" s="12"/>
      <c r="L132" s="12">
        <f t="shared" si="2"/>
        <v>291000000086</v>
      </c>
      <c r="M132" s="11" t="s">
        <v>51</v>
      </c>
      <c r="N132" s="14" t="s">
        <v>52</v>
      </c>
      <c r="O132" s="34" t="s">
        <v>84</v>
      </c>
      <c r="P132" s="16">
        <f t="shared" si="3"/>
        <v>45817</v>
      </c>
      <c r="X132" s="12">
        <f>5+5</f>
        <v>10</v>
      </c>
    </row>
    <row r="133">
      <c r="A133" s="17" t="s">
        <v>50</v>
      </c>
      <c r="B133" s="18"/>
      <c r="C133" s="19" t="s">
        <v>45</v>
      </c>
      <c r="D133" s="20"/>
      <c r="E133" s="21">
        <v>2.91000000021E11</v>
      </c>
      <c r="F133" s="22" t="s">
        <v>327</v>
      </c>
      <c r="G133" s="23" t="s">
        <v>328</v>
      </c>
      <c r="H133" s="12">
        <f t="shared" si="6"/>
        <v>2</v>
      </c>
      <c r="I133" s="24" t="s">
        <v>55</v>
      </c>
      <c r="J133" s="14" t="s">
        <v>266</v>
      </c>
      <c r="K133" s="14" t="s">
        <v>50</v>
      </c>
      <c r="L133" s="12">
        <f t="shared" si="2"/>
        <v>291000000021</v>
      </c>
      <c r="M133" s="11" t="s">
        <v>51</v>
      </c>
      <c r="N133" s="14" t="s">
        <v>52</v>
      </c>
      <c r="O133" s="15">
        <v>13207.32</v>
      </c>
      <c r="P133" s="16">
        <f t="shared" si="3"/>
        <v>45817</v>
      </c>
      <c r="X133" s="12">
        <f>1+1</f>
        <v>2</v>
      </c>
    </row>
    <row r="134">
      <c r="A134" s="17" t="s">
        <v>50</v>
      </c>
      <c r="B134" s="18"/>
      <c r="C134" s="19" t="s">
        <v>45</v>
      </c>
      <c r="D134" s="20"/>
      <c r="E134" s="21">
        <v>2.91000000087E11</v>
      </c>
      <c r="F134" s="22" t="s">
        <v>329</v>
      </c>
      <c r="G134" s="23" t="s">
        <v>330</v>
      </c>
      <c r="H134" s="12">
        <f t="shared" si="6"/>
        <v>9</v>
      </c>
      <c r="I134" s="24" t="s">
        <v>55</v>
      </c>
      <c r="J134" s="14" t="s">
        <v>266</v>
      </c>
      <c r="K134" s="14" t="s">
        <v>50</v>
      </c>
      <c r="L134" s="12">
        <f t="shared" si="2"/>
        <v>291000000087</v>
      </c>
      <c r="M134" s="11" t="s">
        <v>51</v>
      </c>
      <c r="N134" s="14" t="s">
        <v>52</v>
      </c>
      <c r="O134" s="15">
        <v>1559.03</v>
      </c>
      <c r="P134" s="16">
        <f t="shared" si="3"/>
        <v>45817</v>
      </c>
      <c r="W134" s="12">
        <v>1.0</v>
      </c>
      <c r="X134" s="12">
        <f>4+4</f>
        <v>8</v>
      </c>
    </row>
    <row r="135">
      <c r="A135" s="6" t="s">
        <v>44</v>
      </c>
      <c r="B135" s="60"/>
      <c r="C135" s="8" t="s">
        <v>45</v>
      </c>
      <c r="D135" s="61"/>
      <c r="E135" s="61">
        <v>2.91000000122E11</v>
      </c>
      <c r="F135" s="10" t="s">
        <v>331</v>
      </c>
      <c r="G135" s="11" t="s">
        <v>332</v>
      </c>
      <c r="H135" s="12">
        <f t="shared" si="6"/>
        <v>1</v>
      </c>
      <c r="I135" s="24" t="s">
        <v>55</v>
      </c>
      <c r="J135" s="14" t="s">
        <v>266</v>
      </c>
      <c r="K135" s="14" t="s">
        <v>50</v>
      </c>
      <c r="L135" s="12">
        <f t="shared" si="2"/>
        <v>291000000122</v>
      </c>
      <c r="M135" s="11" t="s">
        <v>51</v>
      </c>
      <c r="N135" s="14" t="s">
        <v>52</v>
      </c>
      <c r="O135" s="15">
        <v>3552.84</v>
      </c>
      <c r="P135" s="16">
        <f t="shared" si="3"/>
        <v>45817</v>
      </c>
      <c r="AE135" s="14">
        <v>1.0</v>
      </c>
      <c r="AU135" s="14"/>
      <c r="AV135" s="14"/>
    </row>
    <row r="136">
      <c r="A136" s="17" t="s">
        <v>44</v>
      </c>
      <c r="B136" s="32"/>
      <c r="C136" s="19" t="s">
        <v>45</v>
      </c>
      <c r="D136" s="33"/>
      <c r="E136" s="33">
        <v>2.91000000123E11</v>
      </c>
      <c r="F136" s="10" t="s">
        <v>333</v>
      </c>
      <c r="G136" s="62" t="s">
        <v>334</v>
      </c>
      <c r="H136" s="12">
        <f t="shared" si="6"/>
        <v>24</v>
      </c>
      <c r="I136" s="24" t="s">
        <v>55</v>
      </c>
      <c r="J136" s="14" t="s">
        <v>266</v>
      </c>
      <c r="K136" s="14" t="s">
        <v>50</v>
      </c>
      <c r="L136" s="12">
        <f t="shared" si="2"/>
        <v>291000000123</v>
      </c>
      <c r="M136" s="11" t="s">
        <v>51</v>
      </c>
      <c r="N136" s="14" t="s">
        <v>52</v>
      </c>
      <c r="O136" s="15">
        <v>353.0</v>
      </c>
      <c r="P136" s="16">
        <f t="shared" si="3"/>
        <v>45817</v>
      </c>
      <c r="X136" s="12">
        <f>10+2+10+2</f>
        <v>24</v>
      </c>
    </row>
    <row r="137">
      <c r="A137" s="17" t="s">
        <v>50</v>
      </c>
      <c r="B137" s="18"/>
      <c r="C137" s="19" t="s">
        <v>45</v>
      </c>
      <c r="D137" s="20"/>
      <c r="E137" s="21">
        <v>2.91000000011E11</v>
      </c>
      <c r="F137" s="22" t="s">
        <v>335</v>
      </c>
      <c r="G137" s="27" t="s">
        <v>336</v>
      </c>
      <c r="H137" s="12">
        <f t="shared" si="6"/>
        <v>2</v>
      </c>
      <c r="I137" s="24" t="s">
        <v>55</v>
      </c>
      <c r="J137" s="14" t="s">
        <v>266</v>
      </c>
      <c r="K137" s="14" t="s">
        <v>50</v>
      </c>
      <c r="L137" s="12">
        <f t="shared" si="2"/>
        <v>291000000011</v>
      </c>
      <c r="M137" s="11" t="s">
        <v>51</v>
      </c>
      <c r="N137" s="14" t="s">
        <v>52</v>
      </c>
      <c r="O137" s="15">
        <v>3733.24</v>
      </c>
      <c r="P137" s="16">
        <f t="shared" si="3"/>
        <v>45817</v>
      </c>
      <c r="AH137" s="12">
        <v>2.0</v>
      </c>
    </row>
    <row r="138">
      <c r="A138" s="17" t="s">
        <v>44</v>
      </c>
      <c r="B138" s="34" t="s">
        <v>84</v>
      </c>
      <c r="C138" s="35"/>
      <c r="D138" s="20"/>
      <c r="E138" s="21">
        <v>2.91000000108E11</v>
      </c>
      <c r="F138" s="10" t="s">
        <v>337</v>
      </c>
      <c r="G138" s="39" t="s">
        <v>338</v>
      </c>
      <c r="H138" s="12">
        <f t="shared" si="6"/>
        <v>1</v>
      </c>
      <c r="I138" s="24" t="s">
        <v>55</v>
      </c>
      <c r="J138" s="14" t="s">
        <v>266</v>
      </c>
      <c r="K138" s="12"/>
      <c r="L138" s="12">
        <f t="shared" si="2"/>
        <v>291000000108</v>
      </c>
      <c r="M138" s="11" t="s">
        <v>51</v>
      </c>
      <c r="N138" s="14" t="s">
        <v>52</v>
      </c>
      <c r="O138" s="34" t="s">
        <v>84</v>
      </c>
      <c r="P138" s="16">
        <f t="shared" si="3"/>
        <v>45817</v>
      </c>
      <c r="AT138" s="12">
        <v>1.0</v>
      </c>
    </row>
    <row r="139">
      <c r="A139" s="17" t="s">
        <v>50</v>
      </c>
      <c r="B139" s="18"/>
      <c r="C139" s="19" t="s">
        <v>45</v>
      </c>
      <c r="D139" s="20"/>
      <c r="E139" s="21">
        <v>2.91000000095E11</v>
      </c>
      <c r="F139" s="22" t="s">
        <v>339</v>
      </c>
      <c r="G139" s="23" t="s">
        <v>340</v>
      </c>
      <c r="H139" s="12">
        <f t="shared" si="6"/>
        <v>1</v>
      </c>
      <c r="I139" s="24" t="s">
        <v>55</v>
      </c>
      <c r="J139" s="14" t="s">
        <v>266</v>
      </c>
      <c r="K139" s="14" t="s">
        <v>50</v>
      </c>
      <c r="L139" s="12">
        <f t="shared" si="2"/>
        <v>291000000095</v>
      </c>
      <c r="M139" s="11" t="s">
        <v>51</v>
      </c>
      <c r="N139" s="14" t="s">
        <v>52</v>
      </c>
      <c r="O139" s="15">
        <v>3502.54</v>
      </c>
      <c r="P139" s="16">
        <f t="shared" si="3"/>
        <v>45817</v>
      </c>
      <c r="AS139" s="12">
        <v>1.0</v>
      </c>
    </row>
    <row r="140">
      <c r="A140" s="17" t="s">
        <v>50</v>
      </c>
      <c r="B140" s="18"/>
      <c r="C140" s="19" t="s">
        <v>45</v>
      </c>
      <c r="D140" s="20"/>
      <c r="E140" s="21">
        <v>2.91000000088E11</v>
      </c>
      <c r="F140" s="22" t="s">
        <v>341</v>
      </c>
      <c r="G140" s="23" t="s">
        <v>342</v>
      </c>
      <c r="H140" s="12">
        <f t="shared" si="6"/>
        <v>30</v>
      </c>
      <c r="I140" s="24" t="s">
        <v>55</v>
      </c>
      <c r="J140" s="14" t="s">
        <v>266</v>
      </c>
      <c r="K140" s="14" t="s">
        <v>50</v>
      </c>
      <c r="L140" s="12">
        <f t="shared" si="2"/>
        <v>291000000088</v>
      </c>
      <c r="M140" s="11" t="s">
        <v>51</v>
      </c>
      <c r="N140" s="14" t="s">
        <v>52</v>
      </c>
      <c r="O140" s="15">
        <v>103.98</v>
      </c>
      <c r="P140" s="16">
        <f t="shared" si="3"/>
        <v>45817</v>
      </c>
      <c r="X140" s="12">
        <f>15+15</f>
        <v>30</v>
      </c>
    </row>
    <row r="141">
      <c r="A141" s="17" t="s">
        <v>44</v>
      </c>
      <c r="B141" s="32"/>
      <c r="C141" s="19" t="s">
        <v>45</v>
      </c>
      <c r="D141" s="33"/>
      <c r="E141" s="33">
        <v>2.91000000124E11</v>
      </c>
      <c r="F141" s="10" t="s">
        <v>343</v>
      </c>
      <c r="G141" s="11" t="s">
        <v>344</v>
      </c>
      <c r="H141" s="12">
        <f t="shared" si="6"/>
        <v>354</v>
      </c>
      <c r="I141" s="24" t="s">
        <v>55</v>
      </c>
      <c r="J141" s="14" t="s">
        <v>266</v>
      </c>
      <c r="K141" s="14" t="s">
        <v>50</v>
      </c>
      <c r="L141" s="12">
        <f t="shared" si="2"/>
        <v>291000000124</v>
      </c>
      <c r="M141" s="11" t="s">
        <v>51</v>
      </c>
      <c r="N141" s="14" t="s">
        <v>52</v>
      </c>
      <c r="O141" s="15">
        <v>1126.58</v>
      </c>
      <c r="P141" s="16">
        <f t="shared" si="3"/>
        <v>45817</v>
      </c>
      <c r="X141" s="12">
        <f>2+2</f>
        <v>4</v>
      </c>
      <c r="Y141" s="14">
        <v>350.0</v>
      </c>
    </row>
    <row r="142">
      <c r="A142" s="17" t="s">
        <v>50</v>
      </c>
      <c r="B142" s="18"/>
      <c r="C142" s="19" t="s">
        <v>45</v>
      </c>
      <c r="D142" s="20"/>
      <c r="E142" s="21">
        <v>2.91000000062E11</v>
      </c>
      <c r="F142" s="22" t="s">
        <v>345</v>
      </c>
      <c r="G142" s="23" t="s">
        <v>346</v>
      </c>
      <c r="H142" s="12">
        <f t="shared" si="6"/>
        <v>15</v>
      </c>
      <c r="I142" s="24" t="s">
        <v>55</v>
      </c>
      <c r="J142" s="14" t="s">
        <v>266</v>
      </c>
      <c r="K142" s="14" t="s">
        <v>50</v>
      </c>
      <c r="L142" s="12">
        <f t="shared" si="2"/>
        <v>291000000062</v>
      </c>
      <c r="M142" s="11" t="s">
        <v>51</v>
      </c>
      <c r="N142" s="14" t="s">
        <v>52</v>
      </c>
      <c r="O142" s="15">
        <v>103.55</v>
      </c>
      <c r="P142" s="16">
        <f t="shared" si="3"/>
        <v>45817</v>
      </c>
      <c r="X142" s="14">
        <v>5.0</v>
      </c>
      <c r="AB142" s="14">
        <v>4.0</v>
      </c>
      <c r="AD142" s="14">
        <v>1.0</v>
      </c>
      <c r="AE142" s="14"/>
      <c r="AF142" s="14">
        <v>1.0</v>
      </c>
      <c r="AM142" s="12">
        <v>4.0</v>
      </c>
    </row>
    <row r="143">
      <c r="A143" s="17" t="s">
        <v>50</v>
      </c>
      <c r="B143" s="18"/>
      <c r="C143" s="19" t="s">
        <v>45</v>
      </c>
      <c r="D143" s="20"/>
      <c r="E143" s="21">
        <v>2.91000000058E11</v>
      </c>
      <c r="F143" s="22" t="s">
        <v>347</v>
      </c>
      <c r="G143" s="23" t="s">
        <v>348</v>
      </c>
      <c r="H143" s="12">
        <f t="shared" si="6"/>
        <v>10</v>
      </c>
      <c r="I143" s="24" t="s">
        <v>55</v>
      </c>
      <c r="J143" s="14" t="s">
        <v>266</v>
      </c>
      <c r="K143" s="14" t="s">
        <v>50</v>
      </c>
      <c r="L143" s="12">
        <f t="shared" si="2"/>
        <v>291000000058</v>
      </c>
      <c r="M143" s="11" t="s">
        <v>51</v>
      </c>
      <c r="N143" s="14" t="s">
        <v>52</v>
      </c>
      <c r="O143" s="15">
        <v>1072.71</v>
      </c>
      <c r="P143" s="16">
        <f t="shared" si="3"/>
        <v>45817</v>
      </c>
      <c r="AG143" s="14">
        <v>3.0</v>
      </c>
      <c r="AO143" s="14">
        <v>5.0</v>
      </c>
      <c r="AS143" s="12">
        <v>2.0</v>
      </c>
    </row>
    <row r="144">
      <c r="A144" s="17" t="s">
        <v>50</v>
      </c>
      <c r="B144" s="18"/>
      <c r="C144" s="19" t="s">
        <v>45</v>
      </c>
      <c r="D144" s="20"/>
      <c r="E144" s="21">
        <v>2.91000000097E11</v>
      </c>
      <c r="F144" s="22" t="s">
        <v>349</v>
      </c>
      <c r="G144" s="23" t="s">
        <v>350</v>
      </c>
      <c r="H144" s="12">
        <f t="shared" si="6"/>
        <v>3</v>
      </c>
      <c r="I144" s="24" t="s">
        <v>55</v>
      </c>
      <c r="J144" s="14" t="s">
        <v>266</v>
      </c>
      <c r="K144" s="14" t="s">
        <v>50</v>
      </c>
      <c r="L144" s="12">
        <f t="shared" si="2"/>
        <v>291000000097</v>
      </c>
      <c r="M144" s="11" t="s">
        <v>51</v>
      </c>
      <c r="N144" s="14" t="s">
        <v>52</v>
      </c>
      <c r="O144" s="15">
        <v>1089.94</v>
      </c>
      <c r="P144" s="16">
        <f t="shared" si="3"/>
        <v>45817</v>
      </c>
      <c r="R144" s="14">
        <v>1.0</v>
      </c>
      <c r="AI144" s="12">
        <v>1.0</v>
      </c>
      <c r="AS144" s="14">
        <v>1.0</v>
      </c>
    </row>
    <row r="145">
      <c r="A145" s="17" t="s">
        <v>44</v>
      </c>
      <c r="B145" s="34" t="s">
        <v>84</v>
      </c>
      <c r="C145" s="19"/>
      <c r="D145" s="33"/>
      <c r="E145" s="33"/>
      <c r="F145" s="44" t="s">
        <v>351</v>
      </c>
      <c r="G145" s="11" t="s">
        <v>352</v>
      </c>
      <c r="H145" s="12">
        <f t="shared" si="6"/>
        <v>3</v>
      </c>
      <c r="I145" s="13" t="s">
        <v>55</v>
      </c>
      <c r="J145" s="14" t="s">
        <v>266</v>
      </c>
      <c r="K145" s="12"/>
      <c r="L145" s="12" t="str">
        <f t="shared" si="2"/>
        <v/>
      </c>
      <c r="M145" s="11" t="s">
        <v>51</v>
      </c>
      <c r="N145" s="14" t="s">
        <v>52</v>
      </c>
      <c r="O145" s="34" t="s">
        <v>84</v>
      </c>
      <c r="P145" s="16">
        <f t="shared" si="3"/>
        <v>45817</v>
      </c>
      <c r="W145" s="12">
        <v>3.0</v>
      </c>
    </row>
    <row r="146">
      <c r="A146" s="17" t="s">
        <v>50</v>
      </c>
      <c r="B146" s="18"/>
      <c r="C146" s="19" t="s">
        <v>45</v>
      </c>
      <c r="D146" s="20"/>
      <c r="E146" s="21">
        <v>2.91000000043E11</v>
      </c>
      <c r="F146" s="22" t="s">
        <v>353</v>
      </c>
      <c r="G146" s="23" t="s">
        <v>354</v>
      </c>
      <c r="H146" s="12">
        <f t="shared" si="6"/>
        <v>6</v>
      </c>
      <c r="I146" s="24" t="s">
        <v>55</v>
      </c>
      <c r="J146" s="14" t="s">
        <v>266</v>
      </c>
      <c r="K146" s="14" t="s">
        <v>50</v>
      </c>
      <c r="L146" s="12">
        <f t="shared" si="2"/>
        <v>291000000043</v>
      </c>
      <c r="M146" s="11" t="s">
        <v>51</v>
      </c>
      <c r="N146" s="14" t="s">
        <v>52</v>
      </c>
      <c r="O146" s="15">
        <v>412.0</v>
      </c>
      <c r="P146" s="16">
        <f t="shared" si="3"/>
        <v>45817</v>
      </c>
      <c r="AI146" s="12">
        <v>3.0</v>
      </c>
      <c r="AS146" s="14">
        <v>3.0</v>
      </c>
    </row>
    <row r="147">
      <c r="A147" s="17" t="s">
        <v>50</v>
      </c>
      <c r="B147" s="18"/>
      <c r="C147" s="19" t="s">
        <v>45</v>
      </c>
      <c r="D147" s="20"/>
      <c r="E147" s="21">
        <v>2.91000000107E11</v>
      </c>
      <c r="F147" s="22" t="s">
        <v>355</v>
      </c>
      <c r="G147" s="23" t="s">
        <v>356</v>
      </c>
      <c r="H147" s="12">
        <f t="shared" si="6"/>
        <v>1</v>
      </c>
      <c r="I147" s="24" t="s">
        <v>55</v>
      </c>
      <c r="J147" s="14" t="s">
        <v>266</v>
      </c>
      <c r="K147" s="14" t="s">
        <v>50</v>
      </c>
      <c r="L147" s="12">
        <f t="shared" si="2"/>
        <v>291000000107</v>
      </c>
      <c r="M147" s="11" t="s">
        <v>51</v>
      </c>
      <c r="N147" s="14" t="s">
        <v>52</v>
      </c>
      <c r="O147" s="15">
        <v>2200.16</v>
      </c>
      <c r="P147" s="16">
        <f t="shared" si="3"/>
        <v>45817</v>
      </c>
      <c r="R147" s="31">
        <v>1.0</v>
      </c>
    </row>
    <row r="148">
      <c r="A148" s="17" t="s">
        <v>50</v>
      </c>
      <c r="B148" s="18"/>
      <c r="C148" s="19" t="s">
        <v>45</v>
      </c>
      <c r="D148" s="20"/>
      <c r="E148" s="21">
        <v>2.91000000089E11</v>
      </c>
      <c r="F148" s="46" t="s">
        <v>357</v>
      </c>
      <c r="G148" s="23" t="s">
        <v>358</v>
      </c>
      <c r="H148" s="12">
        <f t="shared" si="6"/>
        <v>8</v>
      </c>
      <c r="I148" s="24" t="s">
        <v>55</v>
      </c>
      <c r="J148" s="14" t="s">
        <v>266</v>
      </c>
      <c r="K148" s="14" t="s">
        <v>50</v>
      </c>
      <c r="L148" s="12">
        <f t="shared" si="2"/>
        <v>291000000089</v>
      </c>
      <c r="M148" s="11" t="s">
        <v>51</v>
      </c>
      <c r="N148" s="14" t="s">
        <v>52</v>
      </c>
      <c r="O148" s="15">
        <v>614.55</v>
      </c>
      <c r="P148" s="16">
        <f t="shared" si="3"/>
        <v>45817</v>
      </c>
      <c r="X148" s="12">
        <f>4+4</f>
        <v>8</v>
      </c>
    </row>
    <row r="149">
      <c r="A149" s="17" t="s">
        <v>50</v>
      </c>
      <c r="B149" s="18"/>
      <c r="C149" s="19" t="s">
        <v>45</v>
      </c>
      <c r="D149" s="20"/>
      <c r="E149" s="21">
        <v>2.91000000051E11</v>
      </c>
      <c r="F149" s="22" t="s">
        <v>359</v>
      </c>
      <c r="G149" s="23" t="s">
        <v>360</v>
      </c>
      <c r="H149" s="12">
        <f t="shared" si="6"/>
        <v>10</v>
      </c>
      <c r="I149" s="24" t="s">
        <v>55</v>
      </c>
      <c r="J149" s="14" t="s">
        <v>266</v>
      </c>
      <c r="K149" s="14" t="s">
        <v>50</v>
      </c>
      <c r="L149" s="12">
        <f t="shared" si="2"/>
        <v>291000000051</v>
      </c>
      <c r="M149" s="11" t="s">
        <v>51</v>
      </c>
      <c r="N149" s="14" t="s">
        <v>52</v>
      </c>
      <c r="O149" s="15">
        <v>298.17</v>
      </c>
      <c r="P149" s="16">
        <f t="shared" si="3"/>
        <v>45817</v>
      </c>
      <c r="V149" s="12">
        <v>10.0</v>
      </c>
    </row>
    <row r="150">
      <c r="A150" s="17" t="s">
        <v>50</v>
      </c>
      <c r="B150" s="18"/>
      <c r="C150" s="19" t="s">
        <v>45</v>
      </c>
      <c r="D150" s="20"/>
      <c r="E150" s="21">
        <v>2.91000000047E11</v>
      </c>
      <c r="F150" s="22" t="s">
        <v>361</v>
      </c>
      <c r="G150" s="23" t="s">
        <v>362</v>
      </c>
      <c r="H150" s="12">
        <f t="shared" si="6"/>
        <v>9</v>
      </c>
      <c r="I150" s="24" t="s">
        <v>55</v>
      </c>
      <c r="J150" s="29" t="s">
        <v>266</v>
      </c>
      <c r="K150" s="14" t="s">
        <v>50</v>
      </c>
      <c r="L150" s="12">
        <f t="shared" si="2"/>
        <v>291000000047</v>
      </c>
      <c r="M150" s="11" t="s">
        <v>51</v>
      </c>
      <c r="N150" s="14" t="s">
        <v>52</v>
      </c>
      <c r="O150" s="15">
        <v>190.39</v>
      </c>
      <c r="P150" s="16">
        <f t="shared" si="3"/>
        <v>45817</v>
      </c>
      <c r="Q150" s="31">
        <f>2+3</f>
        <v>5</v>
      </c>
      <c r="AI150" s="14">
        <v>2.0</v>
      </c>
      <c r="AS150" s="14">
        <v>2.0</v>
      </c>
    </row>
    <row r="151">
      <c r="A151" s="17" t="s">
        <v>50</v>
      </c>
      <c r="B151" s="18"/>
      <c r="C151" s="19" t="s">
        <v>45</v>
      </c>
      <c r="D151" s="20"/>
      <c r="E151" s="21">
        <v>2.910000001E11</v>
      </c>
      <c r="F151" s="22" t="s">
        <v>363</v>
      </c>
      <c r="G151" s="23" t="s">
        <v>364</v>
      </c>
      <c r="H151" s="12">
        <f t="shared" si="6"/>
        <v>3</v>
      </c>
      <c r="I151" s="24" t="s">
        <v>55</v>
      </c>
      <c r="J151" s="14" t="s">
        <v>266</v>
      </c>
      <c r="K151" s="14" t="s">
        <v>50</v>
      </c>
      <c r="L151" s="12">
        <f t="shared" si="2"/>
        <v>291000000100</v>
      </c>
      <c r="M151" s="11" t="s">
        <v>51</v>
      </c>
      <c r="N151" s="14" t="s">
        <v>52</v>
      </c>
      <c r="O151" s="15">
        <v>495.82</v>
      </c>
      <c r="P151" s="16">
        <f t="shared" si="3"/>
        <v>45817</v>
      </c>
      <c r="AI151" s="12">
        <v>2.0</v>
      </c>
      <c r="AS151" s="14">
        <v>1.0</v>
      </c>
    </row>
    <row r="152">
      <c r="A152" s="17" t="s">
        <v>50</v>
      </c>
      <c r="B152" s="18"/>
      <c r="C152" s="19" t="s">
        <v>45</v>
      </c>
      <c r="D152" s="20"/>
      <c r="E152" s="21">
        <v>2.91000000064E11</v>
      </c>
      <c r="F152" s="22" t="s">
        <v>365</v>
      </c>
      <c r="G152" s="23" t="s">
        <v>366</v>
      </c>
      <c r="H152" s="12">
        <f t="shared" si="6"/>
        <v>1</v>
      </c>
      <c r="I152" s="24" t="s">
        <v>55</v>
      </c>
      <c r="J152" s="14" t="s">
        <v>266</v>
      </c>
      <c r="K152" s="14" t="s">
        <v>50</v>
      </c>
      <c r="L152" s="12">
        <f t="shared" si="2"/>
        <v>291000000064</v>
      </c>
      <c r="M152" s="11" t="s">
        <v>51</v>
      </c>
      <c r="N152" s="14" t="s">
        <v>52</v>
      </c>
      <c r="O152" s="15">
        <v>2937.41</v>
      </c>
      <c r="P152" s="16">
        <f t="shared" si="3"/>
        <v>45817</v>
      </c>
      <c r="R152" s="31">
        <v>1.0</v>
      </c>
    </row>
    <row r="153">
      <c r="A153" s="17" t="s">
        <v>44</v>
      </c>
      <c r="B153" s="32"/>
      <c r="C153" s="19" t="s">
        <v>45</v>
      </c>
      <c r="D153" s="33"/>
      <c r="E153" s="33">
        <v>2.91000000125E11</v>
      </c>
      <c r="F153" s="10" t="s">
        <v>367</v>
      </c>
      <c r="G153" s="39" t="s">
        <v>368</v>
      </c>
      <c r="H153" s="12">
        <f t="shared" si="6"/>
        <v>1</v>
      </c>
      <c r="I153" s="24" t="s">
        <v>55</v>
      </c>
      <c r="J153" s="29" t="s">
        <v>266</v>
      </c>
      <c r="K153" s="14" t="s">
        <v>50</v>
      </c>
      <c r="L153" s="12">
        <f t="shared" si="2"/>
        <v>291000000125</v>
      </c>
      <c r="M153" s="11" t="s">
        <v>51</v>
      </c>
      <c r="N153" s="14" t="s">
        <v>52</v>
      </c>
      <c r="O153" s="15">
        <v>414296.67</v>
      </c>
      <c r="P153" s="16">
        <f t="shared" si="3"/>
        <v>45817</v>
      </c>
      <c r="AQ153" s="12">
        <v>1.0</v>
      </c>
    </row>
    <row r="154">
      <c r="A154" s="17" t="s">
        <v>50</v>
      </c>
      <c r="B154" s="18"/>
      <c r="C154" s="19" t="s">
        <v>45</v>
      </c>
      <c r="D154" s="20"/>
      <c r="E154" s="21">
        <v>2.91000000049E11</v>
      </c>
      <c r="F154" s="22" t="s">
        <v>369</v>
      </c>
      <c r="G154" s="23" t="s">
        <v>370</v>
      </c>
      <c r="H154" s="12">
        <f t="shared" si="6"/>
        <v>2</v>
      </c>
      <c r="I154" s="24" t="s">
        <v>55</v>
      </c>
      <c r="J154" s="29" t="s">
        <v>266</v>
      </c>
      <c r="K154" s="14" t="s">
        <v>50</v>
      </c>
      <c r="L154" s="12">
        <f t="shared" si="2"/>
        <v>291000000049</v>
      </c>
      <c r="M154" s="11" t="s">
        <v>51</v>
      </c>
      <c r="N154" s="14" t="s">
        <v>52</v>
      </c>
      <c r="O154" s="15">
        <v>3462.29</v>
      </c>
      <c r="P154" s="16">
        <f t="shared" si="3"/>
        <v>45817</v>
      </c>
      <c r="Q154" s="31">
        <v>1.0</v>
      </c>
      <c r="AS154" s="14">
        <v>1.0</v>
      </c>
      <c r="AU154" s="40"/>
      <c r="AV154" s="40"/>
    </row>
    <row r="155">
      <c r="A155" s="17" t="s">
        <v>50</v>
      </c>
      <c r="B155" s="18"/>
      <c r="C155" s="19" t="s">
        <v>45</v>
      </c>
      <c r="D155" s="20"/>
      <c r="E155" s="21">
        <v>2.91000000076E11</v>
      </c>
      <c r="F155" s="22" t="s">
        <v>371</v>
      </c>
      <c r="G155" s="23" t="s">
        <v>372</v>
      </c>
      <c r="H155" s="12">
        <f t="shared" si="6"/>
        <v>1</v>
      </c>
      <c r="I155" s="24" t="s">
        <v>55</v>
      </c>
      <c r="J155" s="14" t="s">
        <v>266</v>
      </c>
      <c r="K155" s="14" t="s">
        <v>50</v>
      </c>
      <c r="L155" s="12">
        <f t="shared" si="2"/>
        <v>291000000076</v>
      </c>
      <c r="M155" s="11" t="s">
        <v>51</v>
      </c>
      <c r="N155" s="14" t="s">
        <v>52</v>
      </c>
      <c r="O155" s="15">
        <v>2074.46</v>
      </c>
      <c r="P155" s="16">
        <f t="shared" si="3"/>
        <v>45817</v>
      </c>
      <c r="Z155" s="12">
        <v>1.0</v>
      </c>
    </row>
    <row r="156">
      <c r="A156" s="17" t="s">
        <v>50</v>
      </c>
      <c r="B156" s="18"/>
      <c r="C156" s="19" t="s">
        <v>45</v>
      </c>
      <c r="D156" s="20"/>
      <c r="E156" s="21">
        <v>2.91000000101E11</v>
      </c>
      <c r="F156" s="22" t="s">
        <v>373</v>
      </c>
      <c r="G156" s="23" t="s">
        <v>374</v>
      </c>
      <c r="H156" s="12">
        <f t="shared" si="6"/>
        <v>1</v>
      </c>
      <c r="I156" s="24" t="s">
        <v>55</v>
      </c>
      <c r="J156" s="14" t="s">
        <v>266</v>
      </c>
      <c r="K156" s="14" t="s">
        <v>50</v>
      </c>
      <c r="L156" s="12">
        <f t="shared" si="2"/>
        <v>291000000101</v>
      </c>
      <c r="M156" s="11" t="s">
        <v>51</v>
      </c>
      <c r="N156" s="14" t="s">
        <v>52</v>
      </c>
      <c r="O156" s="15">
        <v>8250.0</v>
      </c>
      <c r="P156" s="16">
        <f t="shared" si="3"/>
        <v>45817</v>
      </c>
      <c r="AS156" s="12">
        <v>1.0</v>
      </c>
    </row>
    <row r="157">
      <c r="A157" s="17" t="s">
        <v>50</v>
      </c>
      <c r="B157" s="18"/>
      <c r="C157" s="19" t="s">
        <v>45</v>
      </c>
      <c r="D157" s="20"/>
      <c r="E157" s="21">
        <v>2.91000000074E11</v>
      </c>
      <c r="F157" s="22" t="s">
        <v>375</v>
      </c>
      <c r="G157" s="27" t="s">
        <v>376</v>
      </c>
      <c r="H157" s="12">
        <f t="shared" si="6"/>
        <v>1</v>
      </c>
      <c r="I157" s="24" t="s">
        <v>55</v>
      </c>
      <c r="J157" s="14" t="s">
        <v>266</v>
      </c>
      <c r="K157" s="14" t="s">
        <v>50</v>
      </c>
      <c r="L157" s="12">
        <f t="shared" si="2"/>
        <v>291000000074</v>
      </c>
      <c r="M157" s="11" t="s">
        <v>51</v>
      </c>
      <c r="N157" s="14" t="s">
        <v>52</v>
      </c>
      <c r="O157" s="15">
        <v>1310.6</v>
      </c>
      <c r="P157" s="16">
        <f t="shared" si="3"/>
        <v>45817</v>
      </c>
      <c r="R157" s="31">
        <v>1.0</v>
      </c>
    </row>
    <row r="158">
      <c r="A158" s="17" t="s">
        <v>44</v>
      </c>
      <c r="B158" s="32"/>
      <c r="C158" s="19" t="s">
        <v>45</v>
      </c>
      <c r="D158" s="33"/>
      <c r="E158" s="33">
        <v>2.91000000126E11</v>
      </c>
      <c r="F158" s="10" t="s">
        <v>377</v>
      </c>
      <c r="G158" s="11" t="s">
        <v>378</v>
      </c>
      <c r="H158" s="12">
        <f t="shared" si="6"/>
        <v>1</v>
      </c>
      <c r="I158" s="24" t="s">
        <v>55</v>
      </c>
      <c r="J158" s="14" t="s">
        <v>266</v>
      </c>
      <c r="K158" s="14" t="s">
        <v>50</v>
      </c>
      <c r="L158" s="12">
        <f t="shared" si="2"/>
        <v>291000000126</v>
      </c>
      <c r="M158" s="11" t="s">
        <v>51</v>
      </c>
      <c r="N158" s="14" t="s">
        <v>52</v>
      </c>
      <c r="O158" s="15">
        <v>148.39</v>
      </c>
      <c r="P158" s="16">
        <f t="shared" si="3"/>
        <v>45817</v>
      </c>
      <c r="W158" s="12">
        <v>1.0</v>
      </c>
      <c r="AU158" s="14"/>
      <c r="AV158" s="14"/>
    </row>
    <row r="159">
      <c r="A159" s="17" t="s">
        <v>44</v>
      </c>
      <c r="B159" s="32"/>
      <c r="C159" s="19" t="s">
        <v>45</v>
      </c>
      <c r="D159" s="33"/>
      <c r="E159" s="33">
        <v>2.91000000127E11</v>
      </c>
      <c r="F159" s="10" t="s">
        <v>379</v>
      </c>
      <c r="G159" s="27" t="s">
        <v>380</v>
      </c>
      <c r="H159" s="12">
        <f t="shared" si="6"/>
        <v>1</v>
      </c>
      <c r="I159" s="24" t="s">
        <v>55</v>
      </c>
      <c r="J159" s="14" t="s">
        <v>266</v>
      </c>
      <c r="K159" s="14" t="s">
        <v>50</v>
      </c>
      <c r="L159" s="12">
        <f t="shared" si="2"/>
        <v>291000000127</v>
      </c>
      <c r="M159" s="11" t="s">
        <v>51</v>
      </c>
      <c r="N159" s="14" t="s">
        <v>52</v>
      </c>
      <c r="O159" s="15">
        <v>501.04</v>
      </c>
      <c r="P159" s="16">
        <f t="shared" si="3"/>
        <v>45817</v>
      </c>
      <c r="AC159" s="12">
        <v>1.0</v>
      </c>
    </row>
    <row r="160">
      <c r="A160" s="17" t="s">
        <v>50</v>
      </c>
      <c r="B160" s="18"/>
      <c r="C160" s="19" t="s">
        <v>45</v>
      </c>
      <c r="D160" s="20"/>
      <c r="E160" s="21">
        <v>2.91000000102E11</v>
      </c>
      <c r="F160" s="22" t="s">
        <v>381</v>
      </c>
      <c r="G160" s="23" t="s">
        <v>382</v>
      </c>
      <c r="H160" s="12">
        <f t="shared" si="6"/>
        <v>1</v>
      </c>
      <c r="I160" s="24" t="s">
        <v>55</v>
      </c>
      <c r="J160" s="14" t="s">
        <v>266</v>
      </c>
      <c r="K160" s="14" t="s">
        <v>50</v>
      </c>
      <c r="L160" s="12">
        <f t="shared" si="2"/>
        <v>291000000102</v>
      </c>
      <c r="M160" s="11" t="s">
        <v>51</v>
      </c>
      <c r="N160" s="14" t="s">
        <v>52</v>
      </c>
      <c r="O160" s="15">
        <v>1756.75</v>
      </c>
      <c r="P160" s="16">
        <f t="shared" si="3"/>
        <v>45817</v>
      </c>
      <c r="AI160" s="12">
        <v>1.0</v>
      </c>
    </row>
    <row r="161">
      <c r="A161" s="17" t="s">
        <v>50</v>
      </c>
      <c r="B161" s="18"/>
      <c r="C161" s="19" t="s">
        <v>45</v>
      </c>
      <c r="D161" s="20"/>
      <c r="E161" s="21">
        <v>2.92000000047E11</v>
      </c>
      <c r="F161" s="22" t="s">
        <v>383</v>
      </c>
      <c r="G161" s="23" t="s">
        <v>384</v>
      </c>
      <c r="H161" s="12">
        <f t="shared" si="6"/>
        <v>1</v>
      </c>
      <c r="I161" s="24" t="s">
        <v>55</v>
      </c>
      <c r="J161" s="14" t="s">
        <v>49</v>
      </c>
      <c r="K161" s="14" t="s">
        <v>50</v>
      </c>
      <c r="L161" s="12">
        <f t="shared" si="2"/>
        <v>292000000047</v>
      </c>
      <c r="M161" s="11" t="s">
        <v>51</v>
      </c>
      <c r="N161" s="14" t="s">
        <v>52</v>
      </c>
      <c r="O161" s="15">
        <v>917.24</v>
      </c>
      <c r="P161" s="16">
        <f t="shared" si="3"/>
        <v>45817</v>
      </c>
      <c r="W161" s="12">
        <v>1.0</v>
      </c>
    </row>
    <row r="162">
      <c r="A162" s="17" t="s">
        <v>44</v>
      </c>
      <c r="B162" s="34" t="s">
        <v>84</v>
      </c>
      <c r="C162" s="35"/>
      <c r="D162" s="33"/>
      <c r="E162" s="43"/>
      <c r="F162" s="44" t="s">
        <v>385</v>
      </c>
      <c r="G162" s="11" t="s">
        <v>386</v>
      </c>
      <c r="H162" s="12">
        <f t="shared" si="6"/>
        <v>1</v>
      </c>
      <c r="I162" s="24" t="s">
        <v>55</v>
      </c>
      <c r="J162" s="14" t="s">
        <v>266</v>
      </c>
      <c r="K162" s="12"/>
      <c r="L162" s="12" t="str">
        <f t="shared" si="2"/>
        <v/>
      </c>
      <c r="M162" s="11" t="s">
        <v>51</v>
      </c>
      <c r="N162" s="14" t="s">
        <v>52</v>
      </c>
      <c r="O162" s="34" t="s">
        <v>84</v>
      </c>
      <c r="P162" s="16">
        <f t="shared" si="3"/>
        <v>45817</v>
      </c>
      <c r="AR162" s="12">
        <v>1.0</v>
      </c>
    </row>
    <row r="163">
      <c r="A163" s="17" t="s">
        <v>50</v>
      </c>
      <c r="B163" s="18"/>
      <c r="C163" s="19" t="s">
        <v>45</v>
      </c>
      <c r="D163" s="20"/>
      <c r="E163" s="21">
        <v>2.9100000008E11</v>
      </c>
      <c r="F163" s="22" t="s">
        <v>387</v>
      </c>
      <c r="G163" s="23" t="s">
        <v>388</v>
      </c>
      <c r="H163" s="12">
        <f t="shared" si="6"/>
        <v>12</v>
      </c>
      <c r="I163" s="24" t="s">
        <v>55</v>
      </c>
      <c r="J163" s="14" t="s">
        <v>266</v>
      </c>
      <c r="K163" s="14" t="s">
        <v>50</v>
      </c>
      <c r="L163" s="12">
        <f t="shared" si="2"/>
        <v>291000000080</v>
      </c>
      <c r="M163" s="11" t="s">
        <v>51</v>
      </c>
      <c r="N163" s="14" t="s">
        <v>52</v>
      </c>
      <c r="O163" s="15">
        <v>561.33</v>
      </c>
      <c r="P163" s="16">
        <f t="shared" si="3"/>
        <v>45817</v>
      </c>
      <c r="X163" s="12">
        <f>3+3+3+3</f>
        <v>12</v>
      </c>
    </row>
    <row r="164">
      <c r="A164" s="17" t="s">
        <v>50</v>
      </c>
      <c r="B164" s="18"/>
      <c r="C164" s="35"/>
      <c r="D164" s="21"/>
      <c r="E164" s="21">
        <v>2.91000000081E11</v>
      </c>
      <c r="F164" s="22" t="s">
        <v>389</v>
      </c>
      <c r="G164" s="23" t="s">
        <v>390</v>
      </c>
      <c r="H164" s="12">
        <f t="shared" si="6"/>
        <v>8</v>
      </c>
      <c r="I164" s="24" t="s">
        <v>55</v>
      </c>
      <c r="J164" s="14" t="s">
        <v>266</v>
      </c>
      <c r="K164" s="12"/>
      <c r="L164" s="12">
        <f t="shared" si="2"/>
        <v>291000000081</v>
      </c>
      <c r="M164" s="11" t="s">
        <v>51</v>
      </c>
      <c r="N164" s="14" t="s">
        <v>52</v>
      </c>
      <c r="O164" s="15">
        <v>895.82</v>
      </c>
      <c r="P164" s="16">
        <f t="shared" si="3"/>
        <v>45817</v>
      </c>
      <c r="X164" s="12">
        <f>4+4</f>
        <v>8</v>
      </c>
    </row>
    <row r="165">
      <c r="A165" s="63"/>
      <c r="B165" s="64"/>
      <c r="C165" s="55"/>
      <c r="D165" s="56"/>
      <c r="E165" s="56"/>
      <c r="F165" s="65"/>
      <c r="G165" s="60"/>
      <c r="I165" s="24"/>
      <c r="J165" s="12"/>
      <c r="K165" s="12"/>
      <c r="M165" s="60"/>
      <c r="O165" s="66"/>
    </row>
    <row r="166">
      <c r="A166" s="63"/>
      <c r="B166" s="64"/>
      <c r="C166" s="55"/>
      <c r="D166" s="56"/>
      <c r="E166" s="56"/>
      <c r="F166" s="65"/>
      <c r="G166" s="60"/>
      <c r="I166" s="24"/>
      <c r="J166" s="12"/>
      <c r="K166" s="12"/>
      <c r="M166" s="60"/>
      <c r="O166" s="66"/>
    </row>
    <row r="167">
      <c r="A167" s="63"/>
      <c r="B167" s="64"/>
      <c r="C167" s="55"/>
      <c r="D167" s="56"/>
      <c r="E167" s="56"/>
      <c r="F167" s="65"/>
      <c r="G167" s="60"/>
      <c r="I167" s="24"/>
      <c r="J167" s="12"/>
      <c r="K167" s="12"/>
      <c r="M167" s="60"/>
      <c r="O167" s="66"/>
    </row>
    <row r="168">
      <c r="A168" s="63"/>
      <c r="B168" s="64"/>
      <c r="C168" s="55"/>
      <c r="D168" s="56"/>
      <c r="E168" s="56"/>
      <c r="F168" s="65"/>
      <c r="G168" s="60"/>
      <c r="I168" s="24"/>
      <c r="J168" s="12"/>
      <c r="K168" s="12"/>
      <c r="M168" s="60"/>
      <c r="O168" s="66"/>
    </row>
    <row r="169">
      <c r="A169" s="63"/>
      <c r="B169" s="64"/>
      <c r="C169" s="55"/>
      <c r="D169" s="56"/>
      <c r="E169" s="56"/>
      <c r="F169" s="65"/>
      <c r="G169" s="60"/>
      <c r="I169" s="24"/>
      <c r="J169" s="12"/>
      <c r="K169" s="12"/>
      <c r="M169" s="60"/>
      <c r="O169" s="66"/>
    </row>
    <row r="170">
      <c r="A170" s="63"/>
      <c r="B170" s="64"/>
      <c r="C170" s="55"/>
      <c r="D170" s="56"/>
      <c r="E170" s="56"/>
      <c r="F170" s="65"/>
      <c r="G170" s="60"/>
      <c r="I170" s="24"/>
      <c r="J170" s="12"/>
      <c r="K170" s="12"/>
      <c r="M170" s="60"/>
      <c r="O170" s="66"/>
    </row>
    <row r="171">
      <c r="A171" s="63"/>
      <c r="B171" s="64"/>
      <c r="C171" s="55"/>
      <c r="D171" s="56"/>
      <c r="E171" s="56"/>
      <c r="F171" s="65"/>
      <c r="G171" s="60"/>
      <c r="I171" s="24"/>
      <c r="J171" s="12"/>
      <c r="K171" s="12"/>
      <c r="M171" s="60"/>
      <c r="O171" s="66"/>
    </row>
    <row r="172">
      <c r="A172" s="63"/>
      <c r="B172" s="64"/>
      <c r="C172" s="55"/>
      <c r="D172" s="56"/>
      <c r="E172" s="56"/>
      <c r="F172" s="65"/>
      <c r="G172" s="60"/>
      <c r="I172" s="24"/>
      <c r="J172" s="12"/>
      <c r="K172" s="12"/>
      <c r="M172" s="60"/>
      <c r="O172" s="66"/>
    </row>
    <row r="173">
      <c r="A173" s="63"/>
      <c r="B173" s="64"/>
      <c r="C173" s="55"/>
      <c r="D173" s="56"/>
      <c r="E173" s="56"/>
      <c r="F173" s="65"/>
      <c r="G173" s="60"/>
      <c r="I173" s="24"/>
      <c r="J173" s="12"/>
      <c r="K173" s="12"/>
      <c r="M173" s="60"/>
      <c r="O173" s="66"/>
    </row>
    <row r="174">
      <c r="A174" s="63"/>
      <c r="B174" s="64"/>
      <c r="C174" s="55"/>
      <c r="D174" s="56"/>
      <c r="E174" s="56"/>
      <c r="F174" s="65"/>
      <c r="G174" s="60"/>
      <c r="I174" s="24"/>
      <c r="J174" s="12"/>
      <c r="K174" s="12"/>
      <c r="M174" s="60"/>
      <c r="O174" s="66"/>
    </row>
    <row r="175">
      <c r="A175" s="63"/>
      <c r="B175" s="64"/>
      <c r="C175" s="55"/>
      <c r="D175" s="56"/>
      <c r="E175" s="56"/>
      <c r="F175" s="65"/>
      <c r="G175" s="60"/>
      <c r="I175" s="24"/>
      <c r="J175" s="12"/>
      <c r="K175" s="12"/>
      <c r="M175" s="60"/>
      <c r="O175" s="66"/>
    </row>
    <row r="176">
      <c r="A176" s="63"/>
      <c r="B176" s="64"/>
      <c r="C176" s="55"/>
      <c r="D176" s="56"/>
      <c r="E176" s="56"/>
      <c r="F176" s="65"/>
      <c r="G176" s="60"/>
      <c r="I176" s="24"/>
      <c r="J176" s="12"/>
      <c r="K176" s="12"/>
      <c r="M176" s="60"/>
      <c r="O176" s="66"/>
    </row>
    <row r="177">
      <c r="A177" s="63"/>
      <c r="B177" s="64"/>
      <c r="C177" s="55"/>
      <c r="D177" s="56"/>
      <c r="E177" s="56"/>
      <c r="F177" s="65"/>
      <c r="G177" s="60"/>
      <c r="I177" s="24"/>
      <c r="J177" s="12"/>
      <c r="K177" s="12"/>
      <c r="M177" s="60"/>
      <c r="O177" s="66"/>
    </row>
    <row r="178">
      <c r="A178" s="63"/>
      <c r="B178" s="64"/>
      <c r="C178" s="55"/>
      <c r="D178" s="56"/>
      <c r="E178" s="56"/>
      <c r="F178" s="65"/>
      <c r="G178" s="60"/>
      <c r="I178" s="24"/>
      <c r="J178" s="12"/>
      <c r="K178" s="12"/>
      <c r="M178" s="60"/>
      <c r="O178" s="66"/>
    </row>
    <row r="179">
      <c r="A179" s="63"/>
      <c r="B179" s="64"/>
      <c r="C179" s="55"/>
      <c r="D179" s="56"/>
      <c r="E179" s="56"/>
      <c r="F179" s="65"/>
      <c r="G179" s="60"/>
      <c r="I179" s="24"/>
      <c r="J179" s="12"/>
      <c r="K179" s="12"/>
      <c r="M179" s="60"/>
      <c r="O179" s="66"/>
    </row>
    <row r="180">
      <c r="A180" s="63"/>
      <c r="B180" s="64"/>
      <c r="C180" s="55"/>
      <c r="D180" s="56"/>
      <c r="E180" s="56"/>
      <c r="F180" s="65"/>
      <c r="G180" s="60"/>
      <c r="I180" s="24"/>
      <c r="J180" s="12"/>
      <c r="K180" s="12"/>
      <c r="M180" s="60"/>
      <c r="O180" s="66"/>
    </row>
  </sheetData>
  <autoFilter ref="$A$1:$AT$164">
    <sortState ref="A1:AT164">
      <sortCondition ref="J1:J164"/>
      <sortCondition ref="F1:F164"/>
    </sortState>
  </autoFilter>
  <dataValidations>
    <dataValidation type="list" allowBlank="1" showErrorMessage="1" sqref="C2:C180">
      <formula1>"Elisangela,Ricardo,Sivaldo,Thiago,Karine"</formula1>
    </dataValidation>
    <dataValidation type="list" allowBlank="1" showErrorMessage="1" sqref="J2:J180">
      <formula1>"Consumo,Permanente"</formula1>
    </dataValidation>
    <dataValidation type="list" allowBlank="1" showErrorMessage="1" sqref="I2:I118 I120:I164">
      <formula1>"Bobinas,Caixas,Embalagens ,Frascos,Litros,Metros,Pacotes,Quilogramas,Rolos,Sacos,Unidades,Gramas,Conjuntos"</formula1>
    </dataValidation>
    <dataValidation type="list" allowBlank="1" showErrorMessage="1" sqref="A2:A180">
      <formula1>"Sim,Não"</formula1>
    </dataValidation>
    <dataValidation type="list" allowBlank="1" showErrorMessage="1" sqref="D2:D180 K2:K180">
      <formula1>"Sim"</formula1>
    </dataValidation>
  </dataValidations>
  <hyperlinks>
    <hyperlink r:id="rId1" ref="C1"/>
    <hyperlink r:id="rId2" ref="F2"/>
    <hyperlink r:id="rId3" ref="F3"/>
    <hyperlink r:id="rId4" ref="F4"/>
    <hyperlink r:id="rId5" ref="F5"/>
    <hyperlink r:id="rId6" ref="F6"/>
    <hyperlink r:id="rId7" ref="F7"/>
    <hyperlink r:id="rId8" ref="F8"/>
    <hyperlink r:id="rId9" ref="F9"/>
    <hyperlink r:id="rId10" ref="F10"/>
    <hyperlink r:id="rId11" ref="F11"/>
    <hyperlink r:id="rId12" ref="F12"/>
    <hyperlink r:id="rId13" ref="F13"/>
    <hyperlink r:id="rId14" ref="F14"/>
    <hyperlink r:id="rId15" ref="F15"/>
    <hyperlink r:id="rId16" ref="F16"/>
    <hyperlink r:id="rId17" ref="F17"/>
    <hyperlink r:id="rId18" ref="F18"/>
    <hyperlink r:id="rId19" ref="F19"/>
    <hyperlink r:id="rId20" ref="F20"/>
    <hyperlink r:id="rId21" ref="F21"/>
    <hyperlink r:id="rId22" ref="G21"/>
    <hyperlink r:id="rId23" ref="F22"/>
    <hyperlink r:id="rId24" ref="F23"/>
    <hyperlink r:id="rId25" ref="F24"/>
    <hyperlink r:id="rId26" ref="F25"/>
    <hyperlink r:id="rId27" ref="F26"/>
    <hyperlink r:id="rId28" ref="F27"/>
    <hyperlink r:id="rId29" ref="F28"/>
    <hyperlink r:id="rId30" ref="F29"/>
    <hyperlink r:id="rId31" ref="F30"/>
    <hyperlink r:id="rId32" ref="F31"/>
    <hyperlink r:id="rId33" ref="F32"/>
    <hyperlink r:id="rId34" ref="F33"/>
    <hyperlink r:id="rId35" ref="F34"/>
    <hyperlink r:id="rId36" ref="F35"/>
    <hyperlink r:id="rId37" ref="F36"/>
    <hyperlink r:id="rId38" ref="F37"/>
    <hyperlink r:id="rId39" ref="F38"/>
    <hyperlink r:id="rId40" ref="F39"/>
    <hyperlink r:id="rId41" ref="F40"/>
    <hyperlink r:id="rId42" ref="G40"/>
    <hyperlink r:id="rId43" ref="F42"/>
    <hyperlink r:id="rId44" ref="F43"/>
    <hyperlink r:id="rId45" ref="F44"/>
    <hyperlink r:id="rId46" ref="F45"/>
    <hyperlink r:id="rId47" ref="F46"/>
    <hyperlink r:id="rId48" ref="F47"/>
    <hyperlink r:id="rId49" ref="F48"/>
    <hyperlink r:id="rId50" ref="F49"/>
    <hyperlink r:id="rId51" ref="F50"/>
    <hyperlink r:id="rId52" ref="F51"/>
    <hyperlink r:id="rId53" ref="F52"/>
    <hyperlink r:id="rId54" ref="F53"/>
    <hyperlink r:id="rId55" ref="F54"/>
    <hyperlink r:id="rId56" ref="F55"/>
    <hyperlink r:id="rId57" ref="F56"/>
    <hyperlink r:id="rId58" ref="F57"/>
    <hyperlink r:id="rId59" ref="F58"/>
    <hyperlink r:id="rId60" ref="F59"/>
    <hyperlink r:id="rId61" ref="F60"/>
    <hyperlink r:id="rId62" ref="F61"/>
    <hyperlink r:id="rId63" ref="F62"/>
    <hyperlink r:id="rId64" ref="F63"/>
    <hyperlink r:id="rId65" ref="F64"/>
    <hyperlink r:id="rId66" ref="F65"/>
    <hyperlink r:id="rId67" ref="F66"/>
    <hyperlink r:id="rId68" ref="F67"/>
    <hyperlink r:id="rId69" ref="F68"/>
    <hyperlink r:id="rId70" ref="F69"/>
    <hyperlink r:id="rId71" ref="F70"/>
    <hyperlink r:id="rId72" ref="F71"/>
    <hyperlink r:id="rId73" ref="F72"/>
    <hyperlink r:id="rId74" ref="F73"/>
    <hyperlink r:id="rId75" ref="F74"/>
    <hyperlink r:id="rId76" ref="F75"/>
    <hyperlink r:id="rId77" ref="F76"/>
    <hyperlink r:id="rId78" ref="F77"/>
    <hyperlink r:id="rId79" ref="F78"/>
    <hyperlink r:id="rId80" ref="G79"/>
    <hyperlink r:id="rId81" ref="F80"/>
    <hyperlink r:id="rId82" ref="F81"/>
    <hyperlink r:id="rId83" ref="F82"/>
    <hyperlink r:id="rId84" ref="F83"/>
    <hyperlink r:id="rId85" ref="F84"/>
    <hyperlink r:id="rId86" ref="F85"/>
    <hyperlink r:id="rId87" ref="F86"/>
    <hyperlink r:id="rId88" ref="F87"/>
    <hyperlink r:id="rId89" ref="F88"/>
    <hyperlink r:id="rId90" ref="F89"/>
    <hyperlink r:id="rId91" ref="F90"/>
    <hyperlink r:id="rId92" ref="F91"/>
    <hyperlink r:id="rId93" ref="F92"/>
    <hyperlink r:id="rId94" ref="F93"/>
    <hyperlink r:id="rId95" ref="F94"/>
    <hyperlink r:id="rId96" ref="F95"/>
    <hyperlink r:id="rId97" ref="F96"/>
    <hyperlink r:id="rId98" ref="F97"/>
    <hyperlink r:id="rId99" ref="F98"/>
    <hyperlink r:id="rId100" ref="F99"/>
    <hyperlink r:id="rId101" ref="F100"/>
    <hyperlink r:id="rId102" ref="F101"/>
    <hyperlink r:id="rId103" ref="F102"/>
    <hyperlink r:id="rId104" ref="G103"/>
    <hyperlink r:id="rId105" ref="F104"/>
    <hyperlink r:id="rId106" ref="G104"/>
    <hyperlink r:id="rId107" ref="F105"/>
    <hyperlink r:id="rId108" ref="F106"/>
    <hyperlink r:id="rId109" ref="F107"/>
    <hyperlink r:id="rId110" ref="G107"/>
    <hyperlink r:id="rId111" ref="F108"/>
    <hyperlink r:id="rId112" ref="F109"/>
    <hyperlink r:id="rId113" ref="F110"/>
    <hyperlink r:id="rId114" ref="F111"/>
    <hyperlink r:id="rId115" ref="F112"/>
    <hyperlink r:id="rId116" ref="F113"/>
    <hyperlink r:id="rId117" ref="F114"/>
    <hyperlink r:id="rId118" ref="G114"/>
    <hyperlink r:id="rId119" ref="F115"/>
    <hyperlink r:id="rId120" ref="G115"/>
    <hyperlink r:id="rId121" ref="F116"/>
    <hyperlink r:id="rId122" ref="F117"/>
    <hyperlink r:id="rId123" ref="F118"/>
    <hyperlink r:id="rId124" ref="F119"/>
    <hyperlink r:id="rId125" ref="F120"/>
    <hyperlink r:id="rId126" ref="F121"/>
    <hyperlink r:id="rId127" ref="F122"/>
    <hyperlink r:id="rId128" ref="F123"/>
    <hyperlink r:id="rId129" ref="F125"/>
    <hyperlink r:id="rId130" ref="F126"/>
    <hyperlink r:id="rId131" ref="G126"/>
    <hyperlink r:id="rId132" ref="F127"/>
    <hyperlink r:id="rId133" ref="G127"/>
    <hyperlink r:id="rId134" ref="F128"/>
    <hyperlink r:id="rId135" ref="G128"/>
    <hyperlink r:id="rId136" ref="F129"/>
    <hyperlink r:id="rId137" ref="F130"/>
    <hyperlink r:id="rId138" ref="F131"/>
    <hyperlink r:id="rId139" ref="F132"/>
    <hyperlink r:id="rId140" ref="F133"/>
    <hyperlink r:id="rId141" ref="F134"/>
    <hyperlink r:id="rId142" ref="F135"/>
    <hyperlink r:id="rId143" ref="F136"/>
    <hyperlink r:id="rId144" ref="F137"/>
    <hyperlink r:id="rId145" ref="F138"/>
    <hyperlink r:id="rId146" ref="F139"/>
    <hyperlink r:id="rId147" ref="F140"/>
    <hyperlink r:id="rId148" ref="F141"/>
    <hyperlink r:id="rId149" ref="F142"/>
    <hyperlink r:id="rId150" ref="F143"/>
    <hyperlink r:id="rId151" ref="F144"/>
    <hyperlink r:id="rId152" ref="F146"/>
    <hyperlink r:id="rId153" ref="F147"/>
    <hyperlink r:id="rId154" ref="F148"/>
    <hyperlink r:id="rId155" ref="F149"/>
    <hyperlink r:id="rId156" ref="F150"/>
    <hyperlink r:id="rId157" ref="F151"/>
    <hyperlink r:id="rId158" ref="F152"/>
    <hyperlink r:id="rId159" ref="F153"/>
    <hyperlink r:id="rId160" ref="F154"/>
    <hyperlink r:id="rId161" ref="F155"/>
    <hyperlink r:id="rId162" ref="F156"/>
    <hyperlink r:id="rId163" ref="F157"/>
    <hyperlink r:id="rId164" ref="F158"/>
    <hyperlink r:id="rId165" ref="F159"/>
    <hyperlink r:id="rId166" ref="F160"/>
    <hyperlink r:id="rId167" ref="F161"/>
    <hyperlink r:id="rId168" ref="F163"/>
    <hyperlink r:id="rId169" ref="F164"/>
  </hyperlinks>
  <drawing r:id="rId170"/>
</worksheet>
</file>