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grários" sheetId="1" r:id="rId4"/>
  </sheets>
  <definedNames>
    <definedName hidden="1" localSheetId="0" name="_xlnm._FilterDatabase">'Agrários'!$A$1:$AS$191</definedName>
  </definedNames>
  <calcPr/>
</workbook>
</file>

<file path=xl/sharedStrings.xml><?xml version="1.0" encoding="utf-8"?>
<sst xmlns="http://schemas.openxmlformats.org/spreadsheetml/2006/main" count="2326" uniqueCount="827">
  <si>
    <t>UNIDADE</t>
  </si>
  <si>
    <t>NECESSIDADE</t>
  </si>
  <si>
    <t>CATMAT</t>
  </si>
  <si>
    <t>COMISSÃO</t>
  </si>
  <si>
    <t>TIPIFICAÇÃO</t>
  </si>
  <si>
    <t>QUANTIDADE</t>
  </si>
  <si>
    <t>QUANTIDADE SELECIONADA</t>
  </si>
  <si>
    <t>VALOR ESTIMADO</t>
  </si>
  <si>
    <t>TOTAL</t>
  </si>
  <si>
    <t>OBS</t>
  </si>
  <si>
    <t>Nº BP</t>
  </si>
  <si>
    <t>Valor BP</t>
  </si>
  <si>
    <t>LINK</t>
  </si>
  <si>
    <t>Cotações SIPAC</t>
  </si>
  <si>
    <t>SEM cotações antigas</t>
  </si>
  <si>
    <t>SIPAC</t>
  </si>
  <si>
    <t>Denominação</t>
  </si>
  <si>
    <t>Detalhada</t>
  </si>
  <si>
    <t>QTD_Total</t>
  </si>
  <si>
    <t>Und_Fornecimento</t>
  </si>
  <si>
    <t>NATUREZ (CONSUMO OU PERMANENTE</t>
  </si>
  <si>
    <t>AGROECOLOGIA TECNOLÓGICO/CECA</t>
  </si>
  <si>
    <t>AGROECOLOGIA/CECA</t>
  </si>
  <si>
    <t>AGRONOMIA/ARAPIRACA</t>
  </si>
  <si>
    <t>AGRONOMIA/CECA</t>
  </si>
  <si>
    <t>BIOLOGIA ARAPIRACA</t>
  </si>
  <si>
    <t>BIOTÉRIO/PROPEP</t>
  </si>
  <si>
    <t>CAMPUS SERTÃO</t>
  </si>
  <si>
    <t>CENTRO DE TECNOLOGIA</t>
  </si>
  <si>
    <t>ENGENHARIA DE AGRIMENSURA/CECA</t>
  </si>
  <si>
    <t>ENGENHARIA DE PESCA/PENEDO</t>
  </si>
  <si>
    <t>ENGENHARIA DE PRODUÇÃO/PENEDO</t>
  </si>
  <si>
    <t>ENGENHARIA FLORESTAL/CECA</t>
  </si>
  <si>
    <t>FACULDADE DE ARQUITETURAE URBANISMO</t>
  </si>
  <si>
    <t>FACULDADE DE MEDICINA</t>
  </si>
  <si>
    <t>GEINFRA/ARAPIRACA</t>
  </si>
  <si>
    <t>HOSPITAL VETERINÁRIO/CECA</t>
  </si>
  <si>
    <t>INSTITUTO DE GEOGRAFIA, DESENVOLVIMENTO E MEIO AMBIENTE</t>
  </si>
  <si>
    <t>MHN/PROEX</t>
  </si>
  <si>
    <t>PINACOTECA/PROEX</t>
  </si>
  <si>
    <t>SETOR ADMINISTRATIVO/CECA</t>
  </si>
  <si>
    <t>SINFRA</t>
  </si>
  <si>
    <t>U.E. VIÇOSA/FAZENDA/CECA</t>
  </si>
  <si>
    <t>ZOOTECNIA CECA</t>
  </si>
  <si>
    <t>ZOOTECNIA/ARAPIRACA</t>
  </si>
  <si>
    <t>ANCINHO JARDINAGEM</t>
  </si>
  <si>
    <t>213884</t>
  </si>
  <si>
    <t>MATERIAIS AGRÁRIOS</t>
  </si>
  <si>
    <t>MATERIAL DE CONSUMO</t>
  </si>
  <si>
    <t>ANCINHO COM CABO 12 DENTES (RASTELO)</t>
  </si>
  <si>
    <t>SIM</t>
  </si>
  <si>
    <t>SEM</t>
  </si>
  <si>
    <t>CATMAT -213882- Ancinho jardinagem, material: aço, quantidade dentes: 12 unidades, altura dentes: 44 mm, largura: 312 mm, com cabo de madeira 120 cm, similar a marca: Tramontina modelo: 77110624.</t>
  </si>
  <si>
    <t>Unidades</t>
  </si>
  <si>
    <t>CONSUMO</t>
  </si>
  <si>
    <t>ANCINHO PARA JARDINAGEM, 16 DENTES E COM CABO</t>
  </si>
  <si>
    <t>8397</t>
  </si>
  <si>
    <t>ANCINHO COM CABO 16 DENTES (RASTELO)</t>
  </si>
  <si>
    <t>CATMAT -213884- Ancinho jardinagem, material: aço, quantidade dentes: 16 unidades, altura dentes: 44 mm, largura: 410 mm, com cabo de madeira 120 cm, similar a marca: Tramontina modelo: 77110664.</t>
  </si>
  <si>
    <t>ARAME FARPADO, MATERIAL AÇO , COMPRIMENTO: 500M, ESPAÇAMENTO ENTRE FARPAS 125 MM, DIÂMETRO: 1,60MM, CARGA RUPTURA: 350KGF, TRATAMENTO SUPERFICIAL: GALVANIZADO. ROLO DE 500 METROS</t>
  </si>
  <si>
    <t>233561</t>
  </si>
  <si>
    <t xml:space="preserve">ARAME FARPADO GALVANIZADO 350 KGF ROLO 500 M </t>
  </si>
  <si>
    <t>ARAME FARPADO GALVANIZADO 350 KGF ROLO 500 M</t>
  </si>
  <si>
    <t>CATMAT -233561- ARAME FARPADO, MATERIAL AÇO , COMPRIMENTO: 500M, ESPAÇAMENTO ENTRE FARPAS 125 MM, DIÂMETRO: 1,60MM, CARGA RUPTURA: 350KGF, TRATAMENTO SUPERFICIAL: GALVANIZADO. ROLO DE 500 METROS</t>
  </si>
  <si>
    <t>Rolos</t>
  </si>
  <si>
    <t>292000000177 - CATMAT - 400444 - BANDEJA CULTIVO MUDAS, MATERIAL: POLIESTIRENO, COMPRIMENTO: 68 CM, LARGURA: 34,40 CM, ALTURA: 6 CM, QUANTIDADE CAVIDADES: 128 UN.</t>
  </si>
  <si>
    <t>400444</t>
  </si>
  <si>
    <t>BANDEJA CULTIVO MUDAS POLIESTIRENO 128 UNIDADES</t>
  </si>
  <si>
    <t>CATMAT - 400444 - Bandeja cultivo mudas, material: poliestireno, comprimento: 53,5 cm, largura: 27 cm, altura: 5 cm, quantidade cavidades: 128 un</t>
  </si>
  <si>
    <t>UNIDADES</t>
  </si>
  <si>
    <t>COR LARANJA;
- SUPORTE TODO EM METAL;
- CONSTANTES 0 E -30 MM;
- SELADO COM PRECISÃO TOPOGRÁFICA;
- ROSCA UNIVERSAL 5/8;
- BASTÃO TELESCÓPICO, TAMANHO: 2,60M, COMPOSIÇÃO: BASE DE FIBRA DE CARBONO, EXTENSÃO DE ALUMÍNIO;
- ACOMPANHA CAPA EM PVC;
- ROSCA PADRÃO W5/8" 38 MM DE DIÂMETRO.</t>
  </si>
  <si>
    <t>76813</t>
  </si>
  <si>
    <t>MATERIAL DE PERMANENTE</t>
  </si>
  <si>
    <t>BASTÃO TELESCÓPICO 2,60M COR LARANJA</t>
  </si>
  <si>
    <t>Bastão Telescópico 2,60m COR LARANJA</t>
  </si>
  <si>
    <t>CATMAT -443444- Bastão Telescópico 2,60m COR LARANJA; Bastão extensível com altura máxima de 2,60m; Material: alumínio; Possui rosca padrão 5/8”; Possui 1 estágio com trava de rosca de compressão; Acompanha bolsa de transporte.</t>
  </si>
  <si>
    <t>BOMBONA PLÁSTICA COM TAMPA COM CAPACIDADE PARA 200L</t>
  </si>
  <si>
    <t>60151</t>
  </si>
  <si>
    <t>BOMBONA COM TAMPA AZUL 200 LITROS</t>
  </si>
  <si>
    <t>Bombona Com Tampa AZUL 200 Litros</t>
  </si>
  <si>
    <t>CATMAT -307499- BOMBONA, MATERIAL:PLÁSTICO RESISTENTE, CAPACIDADE:200 L, APLICAÇÃO:DESCARTE DE MATERIAL TÓXICO, CARACTERISTICAS ADICIONAIS:COM TAMPA, COR:AZUL</t>
  </si>
  <si>
    <t>CABOS PARA GROSA DE CASQUEAMENTO</t>
  </si>
  <si>
    <t>453196</t>
  </si>
  <si>
    <t>Não foi encontrado cotações para este item.</t>
  </si>
  <si>
    <t>SEM COTAÇÃO</t>
  </si>
  <si>
    <t>CATMAT -317491- CAIXA PLÁSTICA , CAPACIDADE 35 KG, MATERIAL POLIETILENO, COMPRIMENTO 55,50 CM, LARGURA 36 CM, ALTURA 31 CM, APLICAÇÃO ACONDICIONAMENTO DE HORTIFRUTIGRANJEIROS.</t>
  </si>
  <si>
    <t>317491</t>
  </si>
  <si>
    <t>CAIXA PLÁSTICA PARA HORTIFRUTI 46 LITROS 55 X 36 X 31CM</t>
  </si>
  <si>
    <t>Caixa plástica para hortifruti 46 litros 55 x 36 x 31cm</t>
  </si>
  <si>
    <t>CATMAT -317491- CAIXA PLÁSTICA , CAPACIDADE 46 L, MATERIAL POLIETILENO, COMPRIMENTO 55,50 CM, LARGURA 36 CM, ALTURA 31 CM, APLICAÇÃO ACONDICIONAMENTO DE HORTIFRUTIGRANJEIROS.</t>
  </si>
  <si>
    <t>CALCÁRIO DOLOMÍTICO
ASPECTO FÍSICO: PÓ
COMPOSIÇÃO BÁSICA: CALCÁRIO DOLOMÍTICO COM PRNT SUPERIOR A 90% 
SACO DE 50 KG</t>
  </si>
  <si>
    <t>270801</t>
  </si>
  <si>
    <t>CALCÁRIO DOLOMÍTICO PRNT 80% SACO 50 KG</t>
  </si>
  <si>
    <t>CATMAT -391060- Calcário dolomítico, aspecto físico: pó, composição: PRNT igual ou superior 80%, saco com 50 kg.</t>
  </si>
  <si>
    <t>Sacos</t>
  </si>
  <si>
    <t>CATMAT -452566- CÁPSULA, MATERIAL ALUMÍNIO DIMENSÕES 70 X 45 MM APLICAÇÃO ACONDICIONAMENTO DE AMOSTRAS CARACTERÍSTICAS ADICIONAIS COM TAMPA</t>
  </si>
  <si>
    <t>452566</t>
  </si>
  <si>
    <t>CÁPSULA ALUMÍNIO 70 X 45 MM. CAPACIDADE DE 159 ML</t>
  </si>
  <si>
    <t>CATMAT -425399- CÁPSULA CERÂMICA PARA TENSIÔMETRO</t>
  </si>
  <si>
    <t>425399</t>
  </si>
  <si>
    <t>CÁPSULA CERÂMICA PARA TENSIÔMETRO</t>
  </si>
  <si>
    <t>Cápsula Cerâmica para tensiômetro</t>
  </si>
  <si>
    <t>CATMAT -425399- Cápsula Cerâmica Para Tensiômetro</t>
  </si>
  <si>
    <t>CAVADEIRA ARTICULADA COM CABO 120CM. CATMAT -150415- CAVADEIRA ARTICULADA, COM CABO DE MADEIRA DE NO MÍNIMO DE 120 CM, COMPRIMENTO TOTAL DE NO MÍNIMO 140 CM, FABRICADO EM AÇO CARBONO.</t>
  </si>
  <si>
    <t>150415</t>
  </si>
  <si>
    <t>CAVADEIRA ARTICULADA COM CABO 120CM</t>
  </si>
  <si>
    <t>CATMAT -601983- Cavadeira articulada, com cabo de madeira de no mínimo de 120 cm, comprimento total de no mínimo 140 cm, fabricado em aço carbono.</t>
  </si>
  <si>
    <t xml:space="preserve">CONJUNTO DE FACAS PARA AÇOUGUE- CABO BRANCO- 1 CHAIRA ACO 8, 1 FACA DESOSSAR INOX 5, 1 FACA P/CARNE INOX 8 , 1 FACA P/CARNE INOX 8
</t>
  </si>
  <si>
    <t>150616</t>
  </si>
  <si>
    <t>CHAIRA 8" AMOLADOR DE FACA CABO BRANCO</t>
  </si>
  <si>
    <t>CATMAT -407136- CHAIRA AMOLADOR MANUAL, MATERIAL:AÇO INOXIDÁVEL, MATERIAL CABO: POLIPROPILENO, COMPRIMENTO 8 POLEGADA, CARACTERÍSTICAS ADICIONAIS: ESTRIADA-IMANTADA, CABO BRANCO, AÇÃO ANTIMICROBIANA</t>
  </si>
  <si>
    <t>ADUBO CLORETO DE POTÁSSIO
COMPOSIÇÃO BÁSICA: KCL (CLORETO DE POTÁSSIO) 
ASPECTO FÍSICO: GRANULADO</t>
  </si>
  <si>
    <t>252766</t>
  </si>
  <si>
    <t>CLORETO DE POTÁSSIO 60% SACO 50 KG</t>
  </si>
  <si>
    <t xml:space="preserve">CATMAT -452057- Adubo químico, aspecto físico: pó,granulado, cor: branca, composição básica 1: cloreto de potássio 60% K2O, saco 50 kg. </t>
  </si>
  <si>
    <t>COADOR FUNIL PARA LEITE, CAPACIDADE PARA 12 LITROS, COM PENEIRA FILTRADORA TROCÁVEL</t>
  </si>
  <si>
    <t>283234</t>
  </si>
  <si>
    <t>COADOR PLÁSTICO PARA LEITE PARA BALDE 28,5 CM</t>
  </si>
  <si>
    <t>CATMAT -283234- COADOR FUNIL PARA LEITE, MATERIAL PLÁSTICO, PARA UTILIZAÇÃO EM BALDE OVAL 12 LITROS, COM PENEIRA FILTRADORA TROCÁVEL, DIMENSÕES: DIAMENTO DA BOCA 28,5 CM, DIÂMENTO NO FUNDO COM TELA: 15 CM.</t>
  </si>
  <si>
    <t>COADOR VOAL 30X25CM PARA LEITE E DERIVADOS</t>
  </si>
  <si>
    <t>68446</t>
  </si>
  <si>
    <t>CATMAT -283234- COADOR VOAL 30X25CM PARA LEITE E DERIVADOS</t>
  </si>
  <si>
    <t>CONJUNTO FERRAMENTAS, COMPONENTES: 9 PEÇAS: 4 PÁ, ANCINHO, GARFO, 2 TESOURAS, BOLSA, APLICAÇÃO: JARDINAGEM, CARACTERÍSTICAS ADICIONAIS: CABO DE MADEIRA</t>
  </si>
  <si>
    <t>423847</t>
  </si>
  <si>
    <t xml:space="preserve">Não foi encontrado cotações para este item. </t>
  </si>
  <si>
    <t>CONJUNTO FERRAMENTAS, COMPONENTES: 9 PEÇAS: 4 PÁ, ANCINHO, GARFO, 2 TESOURAS, BOLSA</t>
  </si>
  <si>
    <t>CATMAT -423847- Conjunto ferramentas, componentes: 9 peças: 4 pá, ancinho, garfo, 2 tesouras, bolsa, aplicação: jardinagem, características adicionais: cabo de madeira</t>
  </si>
  <si>
    <t>CATMAT -417739 – CUPINICIDA CIPERMETRINA 4,0%, SIMILAR À CUPINICIDA NITROSIN,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3º DA LEI N° 7.802, DE 1989, E ARTIGOS 1°, INCISO XLII, E 8° A 30, DO DECRETO N° 4.074, DE 2002, E LEGISLAÇÃO CORRELATA.”</t>
  </si>
  <si>
    <t>417739</t>
  </si>
  <si>
    <t>CUPINICIDA CIPERMETRINA 4,0% FRASCO 1L</t>
  </si>
  <si>
    <t>CATMAT -417739 – Cupinicida Cipermetrina 4,0%, similar à cupinicida Nitrosin,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3º da Lei n° 7.802, de 1989, e artigos 1°, inciso XLII, e 8° a 30, do Decreto n° 4.074, de 2002, e legislação correlata.”</t>
  </si>
  <si>
    <t>FRASCOS</t>
  </si>
  <si>
    <t>CUTELO 6 POLEGADAS CABO POLIPROPILENO</t>
  </si>
  <si>
    <t>CATMAT -331212- Cutelo, material lâmina: aço inoxidável, material cabo: polipropileno, comprimento lâmina: 6 polegadas</t>
  </si>
  <si>
    <t>CATMAT -305642- DENSIMETRO DE BOUYOUCOS TIPO ASTM 152H ESCALA: -5+60 DIVISAO: 1ºC LIMITE DE ERRO: +/- 1ºC COMPRIMENTO: 278-280MM</t>
  </si>
  <si>
    <t>305642</t>
  </si>
  <si>
    <t>DENSIMETRO PARA SOLO BOUYOUCOS -5+60:1 ( BOYOUCOS )</t>
  </si>
  <si>
    <t>DENSIMETRO DE BOYOUCOS -5+60 TIPO ASTM 152-H (0,995 A 1,060)</t>
  </si>
  <si>
    <t>Catmat -602203- Densimetro de Bouyoucos tipo ASTM 152H Escala: 0,995 a 1,060 (-5+60) Divisao: 1ºC Limite de erro: +/- 1ºC Comprimento: 280mm</t>
  </si>
  <si>
    <t>CATMAT -438645- ENXADA, MATERIAL AÇO CARBONO, LARGURA 29,6 CM, 2,5 LIBRAS MATERIAL CABO MADEIRA, COMPRIMENTO CABO 146 CM.</t>
  </si>
  <si>
    <t>438645</t>
  </si>
  <si>
    <t>ENXADA 2,5 LIBRAS CABO DE MADEIRA 130 CM</t>
  </si>
  <si>
    <t>CATMAT -468616- ENXADA, MATERIAL: AÇO CARBONO, LARGURA: 24 CM, MATERIAL CABO: MADEIRA DESCRIÇÃO COMPLEMENTAR: ENXADA ESTREITA COM CABO CERCA DE 130 CM. SIMILAR A MARCA TRAMONTINA, MODELO 77214654.</t>
  </si>
  <si>
    <t>468616</t>
  </si>
  <si>
    <t>ENXADA 24 CM COM CABO 130 CM</t>
  </si>
  <si>
    <t>CATMAT -468616- Enxada, material: aço carbono, largura: 24 cm, material cabo: madeira Descrição complementar: enxada estreita com cabo cerca de 130 cm. Similar a marca tramontina, modelo 77214654.</t>
  </si>
  <si>
    <t xml:space="preserve">ENXAME DE ABELHA JATAI
</t>
  </si>
  <si>
    <t>126543</t>
  </si>
  <si>
    <t>Não tem CATMAT PARA ESTÁ ABELHA</t>
  </si>
  <si>
    <t>ENXAME DE ABELHA JATAI</t>
  </si>
  <si>
    <t xml:space="preserve">ENXAME DE ABELHA URUÇU
</t>
  </si>
  <si>
    <t>ENXAME URUÇU-AMARELA</t>
  </si>
  <si>
    <t>CATMAT -612147- ANIMAL PARA PRODUCAO DE MEL, TIPO:ENXAME, ESPÉCIE:ABELHA, LINHAGEM:URUÇU-AMARELA, PADRÃO DO ENXAME:EM TORNO DE 2 A 3 MIL ABELHAS, CARACTERÍSTICAS ADICIONAIS:NINHO TIPO CAIXA RÚSTICA SEM DIVISÓRIA</t>
  </si>
  <si>
    <t xml:space="preserve">ENXAME DE ABELHA MANDAÇAIA
</t>
  </si>
  <si>
    <t>ENXAME DE ABELHA MANDAÇAIA</t>
  </si>
  <si>
    <t xml:space="preserve">ENXAME DE ABELHA JANDAIRA
</t>
  </si>
  <si>
    <t>ENXAME JANDAIRA/TIUBA</t>
  </si>
  <si>
    <t>CATMAT -612510- ANIMAL PARA PRODUCAO DE MEL, TIPO:ENXAME, ESPÉCIE:ABELHA, LINHAGEM: JANDAIRA/TIUBA, PADRÃO DO ENXAME:ENTORNO DE 1 A 3 MIL ABELHAS, CARACTERÍSTICAS ADICIONAIS: INSTALADA EM CAIXA (NINHO/SOBRE NINHO/MELGUEIRA)</t>
  </si>
  <si>
    <t>ESTERCO DE GADO  ADUBO ANIMAL, MATERIAL: ESTERCO DE GADO, APLICAÇÃO:JARDINAGEM, PRAZO VALIDADE: INDETERMINADO ANOS, SACO 25 KG</t>
  </si>
  <si>
    <t>232171</t>
  </si>
  <si>
    <t>ESTERCO DE GADO SACO 25 KG</t>
  </si>
  <si>
    <t>CATMAT -232171- ADUBO ANIMAL, MATERIAL: ESTERCO DE GADO, APLICAÇÃO:JARDINAGEM, PRAZO VALIDADE: INDETERMINADO ANOS, SACO 25 KG</t>
  </si>
  <si>
    <t>ESTROVENGA COM CABO DE MADEIRA CATMAT -354950- ESTROVENGA, MATERIAL AÇO-CARBONO, TIPO LEVE, COMPRIMENTO OLHO 30 MM, DIMENSÕES APROXIMADA: 21 X 12,8 CM (ALTURA X LARGURA), MATERIAL CABO MADEIRA 110 CM, TRATAMENTO SUPERFICIAL PINTURA ELETROSTÁTICA, SIMILAR A MARCA TRAMONTINA, MODELO: 77635585</t>
  </si>
  <si>
    <t>354950</t>
  </si>
  <si>
    <t>ESTROVENGA COM CABO DE MADEIRA</t>
  </si>
  <si>
    <t>CATMAT -354950- Estrovenga, material aço-carbono, tipo leve, comprimento olho 30 mm, dimensões aproximada: 21 x 12,8 cm (altura x largura), material cabo madeira 110 cm, tratamento superficial pintura eletrostática, similar a marca Tramontina, modelo: 77635585</t>
  </si>
  <si>
    <t>FACA 6 POLEGADAS DESOSSAR CABO POLIPROPILENO</t>
  </si>
  <si>
    <t>CATMAT -282595- Faca, material lâmina: aço inoxidável, material cabo: polietileno, comprimento lâmina: 6 polegadas, aplicação: desossa de carne</t>
  </si>
  <si>
    <t>FACA PARA CARNES INOX 8" CABO BRANCO</t>
  </si>
  <si>
    <t>FACA 8 POLEGADAS CHEF CABO POLIPROPILENO</t>
  </si>
  <si>
    <t>CATMAT -240330- Faca, material lâmina: aço inoxidável, material cabo: polipropileno, comprimento lâmina: 8 polegadas (20 cm), tipo do chef.</t>
  </si>
  <si>
    <t>FACÃO 18 POL COM BAINHA COURO. FACÃO, MATERIAL LÂMINA AÇO, MATERIAL CABO MADEIRA, COMPRIMENTO 18 POLEGADAS, TIPO PARA MATO, CARACTERÍSTICAS ADICIONAIS FIXAÇÃO CINTO GANCHO OU PASSADOR COM 6 CM LARGURA, MATERIAL BAINHA COURO.</t>
  </si>
  <si>
    <t>246942</t>
  </si>
  <si>
    <t>FACÃO 18 POL COM BAINHA COURO</t>
  </si>
  <si>
    <t>CATMAT -246942- FACÃO, MATERIAL LÂMINA AÇO, MATERIAL CABO MADEIRA, COMPRIMENTO 18 POLEGADAS, TIPO PARA MATO, CARACTERÍSTICAS ADICIONAIS FIXAÇÃO CINTO GANCHO OU PASSADOR COM 6 CM LARGURA, MATERIAL BAINHA COURO.</t>
  </si>
  <si>
    <t>SIPAC 292000000084 - CATMAT 293585 - FARELO, INGREDIENTE BÁSICO SOJA, APLICAÇÃO ALIMENTO ANIMAL, CARACTERÍSTICAS ADICIONAIS MOÍDO E ENSACADO, COMPOSIÇÃO MÍNIMO 44 % DE PROTEÍNA BRUTA, UMIDADE MÁXIMO 12,5 % (SACO COM 50 KG).</t>
  </si>
  <si>
    <t>293585</t>
  </si>
  <si>
    <t>FARELO DE SOJA SACO COM 50 KG</t>
  </si>
  <si>
    <t>CATMAT -293585- FARELO, INGREDIENTE BÁSICO SOJA, APLICAÇÃO ALIMENTO ANIMAL, CARACTERÍSTICAS ADICIONAIS MOÍDO E ENSACADO, COMPOSIÇÃO MÍNIMO 44 % DE PROTEÍNA BRUTA, UMIDADE MÁXIMO 12,5 % (SACO COM 50 KG)</t>
  </si>
  <si>
    <t xml:space="preserve">CATMAT -363938- FILTRO EM POLIPROPILENO, SISTEMA DE FECHAMENTO: COM CAPA ROSCADA, PRESSÃO MÁXIMA VAZÃO: 8 BAR A 20ºC, 5 M³/ H, FILTRANTE:  ELEMENTO: TELA DE AÇO INOXIDÁVEL E TELA DE POLYESTER, DIÂMETRO 1 POL
</t>
  </si>
  <si>
    <t>363938</t>
  </si>
  <si>
    <t>Filtro para irrigação 120 mesh 1 polegada</t>
  </si>
  <si>
    <t>CATMAT -363938- FILTRO EM POLIPROPILENO, SISTEMA DE FECHAMENTO: COM CAPA ROSCADA, PRESSÃO MÁXIMA VAZÃO: 8 BAR A 20ºC, 5 M³/ H, FILTRANTE: ELEMENTO: TELA DE AÇO INOXIDÁVEL E TELA DE POLYESTER, DIÂMETRO 1 POL</t>
  </si>
  <si>
    <t>FOICE ROÇADEIRA COM CABO - 120CM</t>
  </si>
  <si>
    <t>216741</t>
  </si>
  <si>
    <t>FOICE COM CABO DE MADEIRA</t>
  </si>
  <si>
    <t>CATMAT -246959- Foice, material: aço, tratamento superficial: pintura envernizada, tipo: aberta, comprimento da foice mínimo: 37 cm, comprimento do cabo: 110 cm, material cabo: madeira.</t>
  </si>
  <si>
    <t>FOICINHA PARA PASTO COM CABO DE MADEIRA - 13CM</t>
  </si>
  <si>
    <t>246959</t>
  </si>
  <si>
    <t>FOICINHA PASTO 25 CM</t>
  </si>
  <si>
    <t>CATMAT -216747- FOICE, MATERIAL: AÇO, COMPRIMENTO LÂMINA MÍNIMO: 24 CM, COMPRIMENTO TOTAL COM O CABO DE MADEIRA MÍNIMO: 39 CM, APLICAÇÃO CORTE DE PASTO. SIMILHAR A MARCA: TRAMONTINA MODELO: 7768201.</t>
  </si>
  <si>
    <t>CATMAT -396873- FORCADO, MATERIAL: AÇO SAE 1070, COMPRIMENTO MÍNIMO: 30 CM, LARGURA MÍNIMA: 24 CM, QUANTIDADE DENTES: 10 UNIDADES COM CABO DE MADEIRA DE NO MÍNIMO: 70 CM.</t>
  </si>
  <si>
    <t>396873</t>
  </si>
  <si>
    <t>FORCADO 10 DENTES COM CABO</t>
  </si>
  <si>
    <t>CATMAT -396873- Forcado, material: aço sae 1070, comprimento mínimo: 30 cm, largura mínima: 24 cm, quantidade dentes: 10 unidades com cabo de madeira de no mínimo: 70 cm.</t>
  </si>
  <si>
    <t>FORMA PARA QUEIJO FRESCAL - PLÁSTICO REFORÇADO PARA 1KG</t>
  </si>
  <si>
    <t>450220</t>
  </si>
  <si>
    <t>FORMA MINAS FRESCAL 1000 G</t>
  </si>
  <si>
    <t>CATMAT -450220- Forma para queijo frescal, plástico reforçado para 1000 g.</t>
  </si>
  <si>
    <t>CATMAT -388005- FORMICIDA SULFLURAMIDA, CONCENTRAÇÃO: 0,3% P/P, APRESENTAÇÃO: ISCA GRANULADA, NÚMERO DE REFERÊNCIA QUÍMICA: CAS 4151-50-2, SIMILAR MIREX-S,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t>
  </si>
  <si>
    <t>388005</t>
  </si>
  <si>
    <t>FORMICIDA SULFLURAMIDA 0,3 %</t>
  </si>
  <si>
    <t>CATMAT -388005- Formicida sulfluramida, concentração: 0,3% p/p, apresentação: isca granulada, número de referência química: cas 4151-50-2, similar Mirex-S,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
Valor Estimado:</t>
  </si>
  <si>
    <t>Quilogramas</t>
  </si>
  <si>
    <t>CATMAT-296908- ADUBO QUÍMICO, ASPECTO FÍSICO: PÓ, COMPOSIÇÃO BÁSICA: 60% P2O5 + 11% N, CARACTERÍSTICAS ADICIONAIS: MAP - FOSFATO MONOAMÔNICO, APLICAÇÃO: AGRÍCOLA, SACO 50 KG.</t>
  </si>
  <si>
    <t>296908</t>
  </si>
  <si>
    <t>FOSFATO MONOAMÔNICO MAP SACO 50 KG</t>
  </si>
  <si>
    <t>FUNDO PARA PENEIRA GRANULOMÉTRICA 8 X 2 POLEGADAS</t>
  </si>
  <si>
    <t>230677</t>
  </si>
  <si>
    <t>CATMAT -230677- Fundo peneira granulométrica, material: aço inoxidável, diâmetro: 8 polegadas, altura: 2 polegadas</t>
  </si>
  <si>
    <t>CATMAT - 269655 - CAIXA PLÁSTICA, MATERIAL: POLIESTIRENO CRISTAL, COMPRIMENTO: 11 CM, LARGURA: 11 CM, ALTURA: 3,5 CM, APLICAÇÃO: LABORATÓRIO, TRANSMITÂNCIA: TRANSPARENTE</t>
  </si>
  <si>
    <t>269655</t>
  </si>
  <si>
    <t>GERBOX POLIESTIRENO CRISTAL</t>
  </si>
  <si>
    <t>"SIPAC 292000000017 - CATMAT 458564 - GLIFOSATO (GLIFOSATO, CONCENTRAÇÃO 48% P/V, APRESENTAÇÃO CONCENTRADO SOLÚVEL, NÚMERO DE REFERÊNCIA QUÍMICA 1071-83-6)</t>
  </si>
  <si>
    <t>458564</t>
  </si>
  <si>
    <t>GLIFOSATO 48%</t>
  </si>
  <si>
    <t>CATMAT -379963- Glifosato, concentração 48% m/v 480 g/L, apresentação concentrado solúvel, número de referência química 1071-83-6, similar ao Glifosato ATAR 48, Glifosato NORTOX 480 SL,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t>
  </si>
  <si>
    <t>Litros</t>
  </si>
  <si>
    <t>GRAMPO, MATERIAL: AÇO GALVANIZADO, APLICAÇÃO: CERCA ARAME, TAMANHO: 19 X 11, TIPO: “U”, ENTREGUE EM SACO COM 1 KG.</t>
  </si>
  <si>
    <t>332854</t>
  </si>
  <si>
    <t>GRAMPO GALVANIZADO 19 X 11</t>
  </si>
  <si>
    <t>CATMAT -332854- Grampo, material: aço galvanizado, aplicação: cerca arame, tamanho: 19 x 11, tipo: “U”, entregue em saco com 1 kg.</t>
  </si>
  <si>
    <t>GROSA PARA CASQUEAMENTO</t>
  </si>
  <si>
    <t>8133</t>
  </si>
  <si>
    <t>GROSA PARA CASQUEAMENTO 50 CM COM CABO</t>
  </si>
  <si>
    <t>CATMAT -478402- Material veterinário, tipo: grosa, material: cabo madeira e lima aço inoxidável, comprimento: comprimento total cerca de 50 cm</t>
  </si>
  <si>
    <t>MACHADO, MATERIAL: AÇO FORJADO, LARGURA LÂMINA MÍNIMA: 14 CM, PESO: 3,5 LB, COMPRIMENTO DO CABO MÍNIMO: 90 CM.</t>
  </si>
  <si>
    <t>247002</t>
  </si>
  <si>
    <t>MACHADO 3,5 LIBRAS COM CABO DE MADEIRA</t>
  </si>
  <si>
    <t>CATMAT -247002- Machado, material: aço forjado, largura lâmina mínima: 14 cm, peso: 3,5 lb, comprimento do cabo mínimo: 90 cm.</t>
  </si>
  <si>
    <t>CATMAT -481539- MANGUEIRA CEGA (SEM FURO) GOTEJAMENTO IRRIGAÇÃO LISA 16MM, TUBO DE POLIETILENO DE ALTA RESISTÊNCIA E DURABILIDADE; POSSUI PROTEÇÃO CONTRA RAIOS ULTRAVIOLETAS E PRODUTOS QUÍMICOS; ENTREGUE EM ROLO COM 500 M. ATENÇÃO: OBSERVAR A UNIDADE DE MEDIDA DO SIPAC E COLOCAR MÚLTIPLO DE 500 M.</t>
  </si>
  <si>
    <t>481539</t>
  </si>
  <si>
    <t>MANGUEIRA CEGA GOTEJAMENTO IRRIGAÇÃO LISA 16MM</t>
  </si>
  <si>
    <t>Mangueira Cega Gotejamento Irrigação Lisa 16mm</t>
  </si>
  <si>
    <t>CATMAT -481539- Mangueira Cega (sem furo) Gotejamento Irrigação Lisa 16mm, Tubo de polietileno de alta resistência e durabilidade; Possui proteção contra raios ultravioletas e produtos químicos; entregue em rolo com 500 m. Atenção: observar a unidade de medida do SIPAC e colocar múltiplo de 500 m.</t>
  </si>
  <si>
    <t>Metros</t>
  </si>
  <si>
    <t>CATMAT -453335- FITA GOTEJADORA, MATERIAL: POLIETILENO DIÂMETRO FURO: 16,50 MM, ESPESSURA: 0,20 MM, TIPO: FLEXÍVEL, ESPAÇAMENTO FUROS: 20 CM, ENTREGUE EM ROLO COM 300 M. ATENÇÃO: OBSERVAR A UNIDADE DE MEDIDA DO SIPAC E COLOCAR MÚLTIPLO DE 300 M.</t>
  </si>
  <si>
    <t>453335</t>
  </si>
  <si>
    <t>MANGUEIRA GOTEJAMENTO 20X20CM</t>
  </si>
  <si>
    <t>CATMAT -453335- Fita gotejadora, material: polietileno diâmetro furo: 16,50 mm, espessura: 0,20 mm, tipo: flexível, espaçamento furos: 20 cm, entregue em rolo com 300 m. Atenção: observar a unidade de medida do SIPAC e colocar múltiplo de 300 m.</t>
  </si>
  <si>
    <t>CATMAT -296927- MANGUEIRA HIDRÁULICA, MATERIAL: POLIETILENO VIRGEM, CARACTERÍSTICAS ADICIONAIS: ESPAÇAMENTO COM 30 CM ENTRE GOTEJADORES, APLICAÇÃO: IRRIGAÇÃO, COR: PRETA, TIPO: GOTEJADORA, ESPESSURA PAREDE: 18 MICROM. DESCRIÇÃO COMPLEMENTAR:: PRESSÃO MÁXIMA DE SERVIÇO: 1 BAR; VAZÃO MÁXIMA: 1,6 L/H;DISTÂNCIA ENTRE OS GOTEJADORES: 30 CM; 150MICRONS; SIMILAR OU SUPERIOR A NETAFIM STREAMLINE X 16060, ENTREGUE EM ROLO COM 1000 M. ATENÇÃO: OBSERVAR A UNIDADE DE MEDIDA DO SIPAC E COLOCAR MÚLTIPLO DE 1000 M.</t>
  </si>
  <si>
    <t>296927</t>
  </si>
  <si>
    <t>MANGUEIRA GOTEJAMENTO 30X30CM ROLOS 1000 M</t>
  </si>
  <si>
    <t>MANGUEIRA GOTEJAMENTO 30X30CM</t>
  </si>
  <si>
    <t>CATMAT -296927- Mangueira hidráulica, material: polietileno virgem, características adicionais: espaçamento com 30 cm entre gotejadores, aplicação: irrigação, cor: preta, tipo: gotejadora, espessura parede: 18 microm. Descrição complementar:: Pressão máxima de serviço: 1 bar; Vazão máxima: 1,6 L/h;Distância entre os gotejadores: 30 cm; 150microns; similar ou superior a NETAFIM STREAMLINE X 16060, entregue em rolo com 1000 m. Atenção: observar a unidade de medida do SIPAC e colocar múltiplo de 1000 m.</t>
  </si>
  <si>
    <t>unidades</t>
  </si>
  <si>
    <t>CATMAT -436827- MANGUEIRA JARDIM, MATERIAL: PVC TRANÇADO EM FIO POLIÉSTER, DIÂMETRO: 1/2 POL, ESPESSURA: 2 MM, COR: VERDE, ROLO 50 M.</t>
  </si>
  <si>
    <t>436827</t>
  </si>
  <si>
    <t>MANGUEIRA JARDIM 1/2" VERDE TRAÇADA, ROLO 50 M</t>
  </si>
  <si>
    <t>CATMAT -436827- Mangueira jardim, material: pvc trançado em fio poliéster, diâmetro: 1/2 pol, espessura: 2 mm, cor: verde, rolo 50 m.</t>
  </si>
  <si>
    <t>MARTELO DE UNHA 21MM, AÇO CARBONO, CABO MADEIRA        -
 MARTELO, MATERIAL: AÇO-CARBONO, MATERIAL CABO: MADEIRA, TIPO: UNHA, TAMANHO: 21 MM, CARACTERÍSTICAS ADICIONAIS: CABO MADEIRA, ENVERNIZADO FIXAÇÃO RESINA EPÓXI.  [PINACOTECA]</t>
  </si>
  <si>
    <t>325129</t>
  </si>
  <si>
    <t>MARTELO 20 MM COM CABO</t>
  </si>
  <si>
    <t>CATMAT -325129- Martelo material: aço carbono , material cabo: madeira , tipo: unha, tamanho: 20 mm, acabamento corpo: cromado ou polido.</t>
  </si>
  <si>
    <t>CATMAT -453339- PEÇAS , ACESSÓRIOS EQUIPAMENTOS ESPECIALIZADOS, APLICAÇÃO 2: ASPENSÃO E IRRIGAÇÃO, TIPO 6: MICROASPERSOR,VAZÃO DE BOCAL DE 78 A 112 L,H. DESCRIÇÃO DETALHADA: CARACTERÍSTICAS: - PRESSÃO MÁXIMA DE SERVIÇO RECOMENDADA: 2,5 BAR. - 2 TIPOS DE CONECTORES DE ENTRADA: MACHO PARA MICROASPERSÃO E ROSCA MACHO 3/8". - 2 TIPOS DE BAILARINAS: PADRÃO – PARA ÁGUAS NORMAIS. EVERSPIN™ - PARA ÁGUAS DE BAIXA QUALIDADE. - FILTRAGEM RECOMENDADA: 200 MICRA/80 MESH. - VAZÃO: 70L/H. SIMILAR AO: MICROASPERSOR GYRONET.</t>
  </si>
  <si>
    <t>453338</t>
  </si>
  <si>
    <t>MICRO ASPERSOR 70 L/H ROTATIVO PARA IRRIGAÇÃO</t>
  </si>
  <si>
    <t>CATMAT -453339- Aplicação 2: aspensão e irrigação, tipo 6: microaspersor, vazão de bocal de 70 a 112 L/h. Descrição detalhada: Características: - Pressão máxima de serviço recomendada: 2,5 bar. - 2 tipos de conectores de entrada: Macho para microaspersão e Rosca macho 3/8" (19mm), - 2 tipos de bailarinas: Padrão – para águas normais, - para águas de baixa qualidade. - Filtragem recomendada: 200 micra/80 mesh. - Vazão: 70L/h. Similar ao Microaspersor Gyronet.</t>
  </si>
  <si>
    <t>CATMAT-318049- ADUBO QUÍMICO, ASPECTO FÍSICO: GRANULADO, COMPOSIÇÃO BÁSICA: NITRATO DE CÁLCIO, TEOR MÍNIMO 15% DE N E 19% DE CA OU 26% CAO, SACO 25 KG.</t>
  </si>
  <si>
    <t>318049</t>
  </si>
  <si>
    <t>NITRATO DE CÁLCIO SACO 25 KG</t>
  </si>
  <si>
    <t>ADUBO QUÍMICO, ASPECTO FÍSICO PÓ/GRANULADO, COR BRANCA, COMPOSIÇÃO BÁSICA NPK (10.10.10). SACO COM 50 KG</t>
  </si>
  <si>
    <t>249017</t>
  </si>
  <si>
    <t>NPK (10.10.10) SACO COM 50 KG</t>
  </si>
  <si>
    <t>CATMAT -249017- ADUBO QUÍMICO, ASPECTO FÍSICO PÓ/GRANULADO, COR BRANCA, COMPOSIÇÃO BÁSICA NPK (10.10.10). SACO COM 50 KG</t>
  </si>
  <si>
    <t>292000000002- SIPAC 292000000002 - CATMAT 266902 - ADUBO QUÍMICO, ASPECTO FÍSICO GRANULADO, COMPOSIÇÃO BÁSICA NPK (20.00.20)</t>
  </si>
  <si>
    <t>266902</t>
  </si>
  <si>
    <t>NPK (20.00.20) SACO 50 KG</t>
  </si>
  <si>
    <t>CATMAT -266902- NPK (20.00.20), aspecto físico granulado, saco 50 kg.</t>
  </si>
  <si>
    <t>CATMAT -239767- PÁ, MATERIAL CABO: MADEIRA, APLICAÇÃO: CONSTRUÇÃO CIVIL, MATERIAL: AÇO, FORMATO: DE BICO, COMPRIMENTO MÍNIMO: 31 CM, COMPRIMENTO DO CABO MÍNIMO: 70 CM, EMPUNHADURA ERGONÔMICA.</t>
  </si>
  <si>
    <t>239767</t>
  </si>
  <si>
    <t>PÁ DE BICO COMPRIMENTO 31 CM COM CABO</t>
  </si>
  <si>
    <t>CATMAT -239767- Pá, material cabo: madeira, aplicação: construção civil, material: aço, formato: de bico, comprimento mínimo: 31 cm, comprimento do cabo mínimo: 70 cm, empunhadura ergonômica.</t>
  </si>
  <si>
    <t>CATMAT -449366- PÁ JARDINEIRA EM AÇO COM CABO DE MADEIRA 71 CM COM EMPUNHADURA PLÁSTICA RETA ERGONÔMICA, DIMERSÕES DA PÁ: LARGURA CERCA DE 16 CM, COMPRIMENTO CERCA DE 41 CM, SIMILAR OU SUPERIOR A MARCA TRAMONTINA 77444404.</t>
  </si>
  <si>
    <t>449366</t>
  </si>
  <si>
    <t>PÁ JARDINEIRA EM AÇO COM CABO DE MADEIRA 71 CM COM EMPUNHADURA PLÁSTICA RETA ERGONÔMICA</t>
  </si>
  <si>
    <t>CATMAT -449366- Pá jardineira em aço com cabo de madeira 71 cm com empunhadura plástica reta ergonômica, dimersões da pá: largura cerca de 16 cm, comprimento cerca de 41 cm, similar ou superior a marca Tramontina 77444404.</t>
  </si>
  <si>
    <t>CATMAT -425257- PAPEL DE FILTRO, TIPO: PARA GERMINAÇÃO, DIMENSÕES: CERCA DE 28 X 38 CM, ADICIONAL: PH NEUTRO, ENTREGUE EM PACOTE 500 UNIDADES. ATENÇÃO: OBSERVAR A UNIDADE DE MEDIDA DO SIPAC E COLOCAR MÚLTIPLO DE 500 UNIDADES.</t>
  </si>
  <si>
    <t>425257</t>
  </si>
  <si>
    <t>PAPEL DE GERMINAÇÃO 28X38CM</t>
  </si>
  <si>
    <t>PAPEL DE GERMINAÇÃO 28X38CM CAIXA 1000 FOLHAS</t>
  </si>
  <si>
    <t>CATMAT -425257- Papel de filtro, tipo: para germinação, dimensões: cerca de 28 x 38 cm, adicional: pH neutro, pacote com 1000 FOLHAS</t>
  </si>
  <si>
    <t xml:space="preserve">3035000000314
-PAPEL SUBSTRATO - MATA BORRÃO;
-DIMENSÕES: 10,5 X 10,5CM, UTILIZADO PARA GERMINAÇÃO DE SEMENTES;
-250MG;
-CAIXA COM 1000 FOLHAS.
</t>
  </si>
  <si>
    <t>111111</t>
  </si>
  <si>
    <t>PAPEL MATA-BORRÃO PARA SUBSTRATO CAIXA COM 1000 UNIDADES</t>
  </si>
  <si>
    <t>CATMAT -329686- Papel mata-borrão, material: celulose vegetal, gramatura: 250 g,m², comprimento: 10,50 cm, largura: 10,50 cm, cor: branca, aplicação: absorver líquidos. Papel para substrato. Caixas com 1000 folhas</t>
  </si>
  <si>
    <t>CAIXA</t>
  </si>
  <si>
    <t>PEDRAS PARA AFIAR MATERIAL DE CASQUEAMENTO</t>
  </si>
  <si>
    <t>10030</t>
  </si>
  <si>
    <t>Pedra Para Afiar Dupla Face Retangular 8</t>
  </si>
  <si>
    <t>CATMAT -264544- Pedra retangular dupla face para afiação 8 polegada, espessura da pedra para afiar: 25 mm, largura da pedra para afiar: 50 mm, comprimento da pedra para afiar: 200mm, aplicação: afiação de faca, e ferramentas casqueamento, similar VONDER-1240800000.</t>
  </si>
  <si>
    <t>CATMAT -388060- PENEIRA GRANULOMÉTRICA, MATERIAL: AÇO INOXIDÁVEL, DIÂMETRO: 127 MM, ALTURA: 50,80 MM, ABERTURA MALHAS: 1 MM, TAMANHO ABERTURA MALHAS:16 TYLER. DIÂMETRO: 5 POLEGADA, ALTURA: 2 POLEGADAS</t>
  </si>
  <si>
    <t>388060</t>
  </si>
  <si>
    <t>PENEIRA 5X2” INOX 1,00 MM TYLER 16</t>
  </si>
  <si>
    <t>CATMAT -388051- PENEIRA GRANULOMÉTRICA, MATERIAL: AÇO INOXIDÁVEL, DIÂMETRO: 127 MM, ALTURA: 50,80 MM, ABERTURA MALHAS: 0,106 MM, TAMANHO ABERTURA MALHAS: 150 TYLER. 5 POLEGADA, ALTURA: 2 POLEGADAS</t>
  </si>
  <si>
    <t>388051</t>
  </si>
  <si>
    <t>PENEIRA GRANULOMÉTRICA 5X2 POLEGADAS 0,106 MM TYLER 150</t>
  </si>
  <si>
    <t>CATMAT -388052- PENEIRA GRANULOMÉTRICA, MATERIAL: AÇO INOXIDÁVEL, DIÂMETRO: 127 MM, ALTURA: 50,80 MM, ABERTURA MALHAS: 0,250 MM, TAMANHO ABERTURA MALHAS:60 TYLER. 5 POLEGADA, ALTURA: 2 POLEGADAS</t>
  </si>
  <si>
    <t>388052</t>
  </si>
  <si>
    <t>PENEIRA GRANULOMÉTRICA 5X2 POLEGADAS 0,25 MM TYLER 60</t>
  </si>
  <si>
    <t>CATMAT -388054- PENEIRA GRANULOMÉTRICA, MATERIAL: AÇO INOXIDÁVEL, DIÂMETRO: 127 MM, ALTURA: 127 MM, ABERTURA MALHAS: 0,500 MM, TAMANHO ABERTURA MALHAS: 32 TYLER. 5 POLEGADA, ALTURA: 2 POLEGADAS</t>
  </si>
  <si>
    <t>388054</t>
  </si>
  <si>
    <t>PENEIRA GRANULOMÉTRICA 5X2 POLEGADAS 0,5 MM TYLER 32</t>
  </si>
  <si>
    <t>PENEIRA GRANULOMÉTRICA 8X2 POL 0,063 MM 250 MESH</t>
  </si>
  <si>
    <t>269144</t>
  </si>
  <si>
    <t>CATMAT -269144- Peneira granulométrica, material: aço inoxidável, diâmetro: 8 pol, altura: 2 pol, tamanho abertura malhas: 250 mesh, 0,063 mm</t>
  </si>
  <si>
    <t>PENEIRA GRANULOMÉTRICA 8X2 POL 0,125 MM 115 MESH</t>
  </si>
  <si>
    <t>269141</t>
  </si>
  <si>
    <t>CATMAT - 269141 - PENEIRA GRANULOMÉTRICA, MATERIAL: AÇO INOXIDÁVEL, DIÂMETRO: 8 POL, ALTURA: 2 POL, TAMANHO ABERTURA MALHAS: 115 MESH. 0,125 MM</t>
  </si>
  <si>
    <t>CATMAT -269140- PENEIRA GRANULOMÉTRICA, MATERIAL: AÇO INOXIDÁVEL, DIÂMETRO: 8 POL, ALTURA: 2 POL, TAMANHO ABERTURA MALHAS: 80 MESH. ABERTURA MALHAS: 0,180 MM</t>
  </si>
  <si>
    <t>269140</t>
  </si>
  <si>
    <t>PENEIRA GRANULOMÉTRICA 8X2 POL 0,180 MM MESH 80</t>
  </si>
  <si>
    <t>CATMAT -269140- Peneira granulométrica, material: aço inoxidável, diâmetro: 8 pol, altura: 2 pol, tamanho abertura malhas: 80 mesh. abertura malhas: 0,180 mm</t>
  </si>
  <si>
    <t>PENEIRA GRANULOMÉTRICA 8X2 POL 0,250 MM 60 MESH</t>
  </si>
  <si>
    <t>269138</t>
  </si>
  <si>
    <t>CATMAT - 269138 - PENEIRA GRANULOMÉTRICA, MATERIAL: AÇO INOXIDÁVEL, DIÂMETRO: 8 POL, ALTURA: 2 POL, TAMANHO ABERTURA MALHAS: 60 MESH, 0,250 MM</t>
  </si>
  <si>
    <t>PENEIRA GRANULOMÉTRICA 8X2 POL 0,500 MM 32 MESH</t>
  </si>
  <si>
    <t>269135</t>
  </si>
  <si>
    <t>CATMAT - 269135 - PENEIRA GRANULOMÉTRICA, MATERIAL: AÇO INOXIDÁVEL, DIÂMETRO: 8 POL, ALTURA: 2 POL, TAMANHO ABERTURA MALHAS: 32 MESH, 0,500 MM</t>
  </si>
  <si>
    <t>PENEIRA GRANULOMÉTRICA 8X2 POL 1 MM 16 MESH</t>
  </si>
  <si>
    <t>356870</t>
  </si>
  <si>
    <t>CATMAT -356870- PENEIRA GRANULOMÉTRICA, MATERIAL: AÇO INOXIDÁVEL, DIÂMETRO: 8 POL, ALTURA: 2 POL, ABERTURA MALHAS: 1 MM, 16 MESH</t>
  </si>
  <si>
    <t>PENEIRA GRANULOMÉTRICA 8X2 POL 2MM</t>
  </si>
  <si>
    <t>356868</t>
  </si>
  <si>
    <t>PENEIRA GRANULOMÉTRICA 8X2 POL 2 MM 9 MESH</t>
  </si>
  <si>
    <t>CATMAT -356868- PENEIRA GRANULOMÉTRICA, MATERIAL:AÇO INOXIDÁVEL, DIÂMETRO:8 POL, ALTURA:2 POL, ABERTURA MALHAS:2,00 MM</t>
  </si>
  <si>
    <t>CATMAT -375673- PENEIRA GRANULOMÉTRICA, MATERIAL: AÇO INOXIDÁVEL, DIÂMETRO: 8 POL, ALTURA: 2 POL, TIPO MALHA: QUADRADA, ABERTURA MALHAS: 4,75 MM (4 MESH), APLICAÇÃO: LABORATÓRIO DE CONSTRUÇÃO CIVIL.</t>
  </si>
  <si>
    <t>375673</t>
  </si>
  <si>
    <t>PENEIRA GRANULOMÉTRICA INOX 8X2 POLEGADA 4,75 MM</t>
  </si>
  <si>
    <t>PENEIRA GRANULOMÉTRICA INOX 8X2 POLEGADA 4,75 MM 4 MESH</t>
  </si>
  <si>
    <t>CATMAT -277449- PENEIRA GRANULOMÉTRICA, MATERIAL: INOXIDÁVEL, DIÂMETRO: 8 POL, ALTURA: 2 POL, ABERTURA MALHAS: 9,5 MM, APLICAÇÃO: LABORATÓRIO DE CONSTRUÇÃO CIVIL.</t>
  </si>
  <si>
    <t>277449</t>
  </si>
  <si>
    <t>PENEIRA GRANULOMÉTRICA INOX 8X2 POLEGADA 9,5 MM</t>
  </si>
  <si>
    <t>CATMAT -425341- PENEIRA GRANULOMÉTRICA, MATERIAL: INOXIDÁVEL, DIÂMETRO: 8 POL, ALTURA: 2 POL, ABERTURA MALHAS: 9,5 MM, APLICAÇÃO: LABORATÓRIO DE CONSTRUÇÃO CIVIL.</t>
  </si>
  <si>
    <t xml:space="preserve">REGADOR PLÁSTICO
</t>
  </si>
  <si>
    <t>355376</t>
  </si>
  <si>
    <t>REGADOR PLÁSTICO 10 L</t>
  </si>
  <si>
    <t>CATMAT -355376- REGADOR, MATERIAL: PLÁSTICO, TIPO: BICO CHUVEIRO, CARACTERÍSTICAS ADICIONAIS: ALÇA INTEIRA, CAPACIDADE: 10 L</t>
  </si>
  <si>
    <t xml:space="preserve">REGULADOR DE CRESCIMENTO VEGETAL (GROWTH REGULATOR) CITOCININA PARA CULTURA DE TECIDOS VEGETAIS.
BENZILAMINOPURINA
</t>
  </si>
  <si>
    <t>REAGENTES, SOLVENTES E MEIOS DE CULTURA</t>
  </si>
  <si>
    <t xml:space="preserve"> 10 unidades</t>
  </si>
  <si>
    <t>REGULADOR DE CRESCIMENTO BENZILAMINOPURINA BAP 98% PACOTE 50 GRAMAS</t>
  </si>
  <si>
    <t>CATMAT -277704- Regulador Crescimento Planta Tipo: Fertilizante, Grupo Químico: Citocinina, G - Benzilaminopurina, benziladenina (BAP), Aspecto Físico: Pó Solúvel , Concentração: 98%</t>
  </si>
  <si>
    <t>RINETA PARA CASQUEAR DIRETO - CABO DE MADEIRA</t>
  </si>
  <si>
    <t>150659</t>
  </si>
  <si>
    <t>RINETA PARA CASQUEAR DIREITO</t>
  </si>
  <si>
    <t>CATMAT -482931- FERRAMENTA, PADRÃO:CASQUEAR, TIPO: FACA, MATERIAL:AÇO, CABO:MADEIRA, USO: CASQUEAR EQUINOS, CARACTERÍSTICAS ADICIONAIS:CORTE LATERAL DIREITO</t>
  </si>
  <si>
    <t>RINETA PARA CASQUEAR ESQUEDO - CABO DE MADEIRA</t>
  </si>
  <si>
    <t>RINETA PARA CASQUEAR ESQUERDO</t>
  </si>
  <si>
    <t>CATMAT -482932- FERRAMENTA, PADRÃO:CASQUEAR, TIPO: FACA, MATERIAL:AÇO, CABO: MADEIRA, USO: CASQUEAR EQUINOS, CARACTERÍSTICAS ADICIONAIS:CORTE LATERAL ESQUERDO</t>
  </si>
  <si>
    <t>RINETA PARA CASQUEAR DUPLO CORTE - CABO DE MADEIRA</t>
  </si>
  <si>
    <t>RINETE PARA CASQUEAR CORTE DUPLO CABO DE MADEIRA 21 CM</t>
  </si>
  <si>
    <t>CATMAT -453196- Rinete para casquear corte duplo cabo de madeira, 21 cm, aço inoxidável.</t>
  </si>
  <si>
    <t>CATMAT -425399- ROLHA PARA TENSIOMETRO</t>
  </si>
  <si>
    <t>ROLHA PARA TENSIOMETRO</t>
  </si>
  <si>
    <t>Rolha para tensiometro</t>
  </si>
  <si>
    <t>CATMAT -425399- Rolha para tensiometro</t>
  </si>
  <si>
    <t>SACHO TIPO CORAÇÃO COM CABO DE MADEIRA 60CM</t>
  </si>
  <si>
    <t>310853</t>
  </si>
  <si>
    <t>Sacho Tipo Coração com Cabo de Madeira 60cm</t>
  </si>
  <si>
    <t>CATMAT -310853- Sacho Material Sacho: Aço Carbono, Material Cabo: Madeira, Acabamento Sacho: Pintura Eletrostática, Cor Sacho: Laranja,Formato: Coração , Quantidade Pontas: 1 UN</t>
  </si>
  <si>
    <t>FARDOS COM 250 SACOS PARA SILAGEM - 51X110CM</t>
  </si>
  <si>
    <t>476674</t>
  </si>
  <si>
    <t>SACO PARA SILAGEM 51X110CM</t>
  </si>
  <si>
    <t>CATMAT -603430- Saco para silagem - 51x110cm, entregue em pacote com 100 unidades. Atenção: observar a unidade de medida do SIPAC e colocar múltiplo de 100.</t>
  </si>
  <si>
    <t>CATMAT -351739- SACO, MATERIAL: PLÁSTICO, APLICAÇÃO: EMBALAGEM, CARACTERÍSTICAS ADICIONAIS: ROLO PICOTADO, ALTURA: 40 CM, LARGURA: 30 CM. BOBINA COM 500 UNIDADES</t>
  </si>
  <si>
    <t>351739</t>
  </si>
  <si>
    <t>SACO PLÁSTICO 40X30CM TRANSPARENTE BOBINA 500 UNIDADES</t>
  </si>
  <si>
    <t>CATMAT -351739- Saco, material: plástico, aplicação: embalagem, características adicionais: rolo picotado, altura: 40 cm, largura: 30 cm. Bobina com 500 unidades</t>
  </si>
  <si>
    <t>Bobinas</t>
  </si>
  <si>
    <t>3031000605- SACO DE MUDA DE 1KG 12X12 CM</t>
  </si>
  <si>
    <t>69892</t>
  </si>
  <si>
    <t>SACO PLÁSTICO PRODUÇÃO DE MUDAS COR PRETA 10X10 CM</t>
  </si>
  <si>
    <t>CATMAT -244306- SACO, MATERIAL:PLÁSTICO, TIPO USO:PRODUÇÃO PLANTIO MUDAS, COR:PRETA, APLICAÇÃO:PRODUÇÃO DE MUDAS, CARACTERÍSTICAS ADICIONAIS:COM FUROS, ALTURA:10 CM, LARGURA:10 CM, ESPESSURA:0,2 CM</t>
  </si>
  <si>
    <t>3031000605- SACO DE MUDA DE 1KG 15X15 CM</t>
  </si>
  <si>
    <t>SACO PLÁSTICO PRODUÇÃO DE MUDAS COR PRETA 13X13 CM</t>
  </si>
  <si>
    <t>CATMAT -390700- SACO, MATERIAL:PLÁSTICO, COR:PRETA, APLICAÇÃO:PRODUÇÃO PLANTIO MUDAS, CARACTERÍSTICAS ADICIONAIS:COM FURO, ALTURA:13 CM, LARGURA:13 CM, ESPESSURA:0,2 MM</t>
  </si>
  <si>
    <t>3031000605- SACO DE MUDA DE 1KG 18X18 CM</t>
  </si>
  <si>
    <t>SACO PLÁSTICO PRODUÇÃO DE MUDAS COR PRETA 25x18 CM</t>
  </si>
  <si>
    <t>CATMAT -241630- SACO, MATERIAL:PLÁSTICO, TIPO USO:PRODUÇÃO PLANTIO MUDAS, COR:PRETO, APLICAÇÃO:PRODUÇÃO DE MUDAS, CARACTERÍSTICAS ADICIONAIS:COM FUROS, ALTURA:25 CM, LARGURA:18 CM, ESPESSURA:0,2 CM</t>
  </si>
  <si>
    <t>3031000605- SACO DE MUDA DE 1KG 25X25 CM</t>
  </si>
  <si>
    <t>SACO PLÁSTICO PRODUÇÃO DE MUDAS COR PRETA 25x25 CM</t>
  </si>
  <si>
    <t>CATMAT -473256- SACO, MATERIAL:PLÁSTICO, COR:PRETA, APLICAÇÃO:PRODUÇÃO PLANTIO MUDAS, ALTURA:25 CM, LARGURA:25 CM, ESPESSURA:0,2 CM</t>
  </si>
  <si>
    <t>CATMAT -460533 - SACO, MATERIAL: PLÁSTICO, COR: PRETA, APLICAÇÃO: PRODUÇÃO PLANTIO MUDAS, CARACTERÍSTICAS ADICIONAIS: COM FURO, ALTURA: 30 CM, LARGURA: 20 CM, ESPESSURA: 0,016 CM</t>
  </si>
  <si>
    <t>460533</t>
  </si>
  <si>
    <t>SACO PLÁSTICO PRODUÇÃO DE MUDAS COR PRETA 20X30 CM -</t>
  </si>
  <si>
    <t>SACO PLÁSTICO PRODUÇÃO DE MUDAS COR PRETA 30x20 CM</t>
  </si>
  <si>
    <t>CATMAT -241628- SACO, MATERIAL:PLÁSTICO, TIPO USO:PRODUÇÃO PLANTIO MUDAS, COR:PRETO, APLICAÇÃO:PRODUÇÃO DE MUDAS, CARACTERÍSTICAS ADICIONAIS:COM FUROS, ALTURA:30 CM, LARGURA:20 CM, ESPESSURA:0,2 CM</t>
  </si>
  <si>
    <t>3031000605- SACO DE MUDA DE 1KG 30X30 CM</t>
  </si>
  <si>
    <t>SACO PLÁSTICO PRODUÇÃO DE MUDAS COR PRETA 30X30 CM</t>
  </si>
  <si>
    <t>SACO PLÁSTICO PRODUÇÃO DE MUDAS COR PRETA 30x30 CM</t>
  </si>
  <si>
    <t>CATMAT -241632- SACO, MATERIAL:PLÁSTICO, TIPO USO:PRODUÇÃO PLANTIO MUDAS, COR:PRETO, APLICAÇÃO:PRODUÇÃO DE MUDAS, CARACTERÍSTICAS ADICIONAIS:COM FUROS, ALTURA:30 CM, LARGURA:30 CM, ESPESSURA:0,2 CM</t>
  </si>
  <si>
    <t>3031000605- SACO DE MUDA DE 1KG 25X 30 CM</t>
  </si>
  <si>
    <t>SACO PLÁSTICO PRODUÇÃO DE MUDAS COR PRETA 25X40 CM</t>
  </si>
  <si>
    <t>CATMAT -241630- SACO, MATERIAL:PLÁSTICO, TIPO USO:PRODUÇÃO PLANTIO MUDAS, COR:PRETO, APLICAÇÃO:PRODUÇÃO DE MUDAS, CARACTERÍSTICAS ADICIONAIS:COM FUROS, ALTURA:40 CM, LARGURA:25 CM, ESPESSURA:0,2 CM</t>
  </si>
  <si>
    <t>3031000605- SACO DE MUDA DE 1KG 40X40 CM</t>
  </si>
  <si>
    <t>SACO PLÁSTICO PRODUÇÃO DE MUDAS COR PRETA 40x40 CM</t>
  </si>
  <si>
    <t>CATMAT -467096- SACO, MATERIAL:PLÁSTICO, COR:PRETA, APLICAÇÃO:PRODUÇÃO PLANTIO MUDAS, CARACTERÍSTICAS ADICIONAIS:COM FURO, ALTURA:40 CM, LARGURA:40 CM, ESPESSURA:0,2 CM</t>
  </si>
  <si>
    <t>SEMENTE DE GIRASSOL IN NATURA PARA ALIMENTAÇÃO DE ANIMAIS . ASPECTO GERAL CHEIOS COM VOLUMES UNIFORMES, LISOS E LUZIDIOS, DEVENDO CONSTAR NA EMBALAGEM, NO RÓTULO, A VALIDADE DO PRODUTO. PROCEDÊNCIA: NACIONAL. VALIDADE DO PRODUTO: 06 (SEIS) MESES. GARANTIA DO PRODUTO: CONFORME CÓDIGO DE DEFESA DO CONSUMIDOR, EXCETO QUANTO A GARANTIA FORNECIDA PELO FABRICANTE/FORNECEDOR FOR SUPERIOR.</t>
  </si>
  <si>
    <t>253820</t>
  </si>
  <si>
    <t>SEMENTE DE GIRASSOL PARA ALIMENTAÇÃO DE ANIMAIS</t>
  </si>
  <si>
    <t>CATMAT -253820- SEMENTE DE GIRASSOL IN NATURA PARA ALIMENTAÇÃO DE ANIMAIS . ASPECTO GERAL CHEIOS COM VOLUMES UNIFORMES, LISOS E LUZIDIOS, DEVENDO CONSTAR NA EMBALAGEM, NO RÓTULO, A VALIDADE DO PRODUTO. PROCEDÊNCIA: NACIONAL. VALIDADE DO PRODUTO: 06 (SEIS) MESES. GARANTIA DO PRODUTO: CONFORME CÓDIGO DE DEFESA DO CONSUMIDOR, EXCETO QUANTO A GARANTIA FORNECIDA PELO FABRICANTE/FORNECEDOR FOR SUPERIOR.</t>
  </si>
  <si>
    <t>292000000127- VERMICULITA SUBSTRATO AGRÍCOLA, APLICAÇÃO PRODUÇÃO DE MUDAS DE EUCALIPTO, MATERIAL CASCA DE PINUS, VERMICULITA E NUTRIENTES, USO POR SEMEADURA. SACO COM 25 KG.</t>
  </si>
  <si>
    <t>347672</t>
  </si>
  <si>
    <t>SUBSTRATO AGRÍCOLA CASCA DE PINUS SACO 25 KG</t>
  </si>
  <si>
    <t>CATMAT -347672- Substrato agrícola, aplicação produção de mudas de eucalipto, material casca de Pinus, vermiculita e nutrientes, uso por semeadura, saco com 25 kg.</t>
  </si>
  <si>
    <t>ADUBO QUÍMICO, ASPECTO FÍSICO: PÓ, COMPOSIÇÃO BÁSICA: SULFATO DE AMÔNIO A 20% DE N E 24% DE S, CARACTERÍSTICAS ADICIONAIS: ENSACADO. SACO COM 50 KG.</t>
  </si>
  <si>
    <t>318050</t>
  </si>
  <si>
    <t>SULFATO DE AMÔNIO 20% N 24% S SACO 50KG</t>
  </si>
  <si>
    <t>CATMAT -318050- ADUBO QUÍMICO, ASPECTO FÍSICO: PÓ, COMPOSIÇÃO BÁSICA: SULFATO DE AMÔNIO A 20% DE N E 24% DE S, CARACTERÍSTICAS ADICIONAIS: ENSACADO. SACO COM 50 KG.</t>
  </si>
  <si>
    <t>ADUBO QUÍMICO, ASPECTO FÍSICO PÓ, COR BRANCA, COMPOSIÇÃO BÁSICA SULFATO DE POTÁSSIO 50% K2O. SACO COM 25 KG.</t>
  </si>
  <si>
    <t>244926</t>
  </si>
  <si>
    <t>SULFATO DE POTÁSSIO 50% K2O SACO 25 KG</t>
  </si>
  <si>
    <t>CATMAT -244926- ADUBO QUÍMICO, ASPECTO FÍSICO PÓ, COR BRANCA, COMPOSIÇÃO BÁSICA SULFATO DE POTÁSSIO 50% K2O. SACO COM 25 KG.</t>
  </si>
  <si>
    <t>CATMAT -252690-  SUPER FOSFATO SIMPLES, ASPECTO FÍSICO GRANULADO, COMPOSIÇÃO BÁSICA, SACO 50 KG</t>
  </si>
  <si>
    <t>252690</t>
  </si>
  <si>
    <t>SUPER FOSFATO SIMPLES SACO 50 KG</t>
  </si>
  <si>
    <t>CATMAT -252690- Super fosfato simples, aspecto físico granulado, composição básica, saco 50 kg</t>
  </si>
  <si>
    <t>ASPECTO FÍSICO: GRANULADO
COR: VERMELHA
CARACTERÍSTICAS ADICIONAIS: ENSACADO
COMPOSIÇÃO BÁSICA 1: SUPERFOSFATO TRIPLO A 46% DE P2O5 
SACO DE 50 KG</t>
  </si>
  <si>
    <t>452050</t>
  </si>
  <si>
    <t>SUPERFOSFATO TRIPLO SACO COM 50 KG</t>
  </si>
  <si>
    <t>CATMAT -318047- ADUBO QUÍMICO, ASPECTO FÍSICO GRANULADO, COR VERMELHA, COMPOSIÇÃO BÁSICA SUPERFOSFATO TRIPLO A 41% DE P2O5, CARACTERÍSTICAS ADICIONAIS ENSACADO. SACO COM 50 KG</t>
  </si>
  <si>
    <t>SAL MINERAL, INGREDIENTES: CÁLCIO,  FÓSFORO,  MAGNÉSIO, MANGANÊS,  ZINCO, IODO. APLICAÇÃO: BOVINOS DE CORTE, DOSAGEM COMPONENTES: CÁLCIO (MIN/MAX) 150/210 G, FÓSFORO (MIN) 90, SACO COM 25 KG.</t>
  </si>
  <si>
    <t>466111</t>
  </si>
  <si>
    <t>SUPLEMENTO MINERAL (SAL MINERAL GADO DE ENGORDA) SACO 25 KG</t>
  </si>
  <si>
    <t xml:space="preserve">CATMAT -466111- Sal mineral indicado para suplementação mineral debovios de corte. Composição básica: Cloreto de sódio (sal comum) (38,4%); Enxofre ventilado (flor de enxofre); Fosfato bicálcico; Transquelato de enxofre; Iodato de cálcio; Monóxido de manganês; Transquelato de cobalto; Transquelato de cobre; Transquelato de manganês; Transquelato de selênio; Transquelato de zinco; Sulfato de cobalto; Sulfato de cobre monohidratado; Sulfato de ferro; Sulfato de zinco; Caulim (máx. 10%).                                                                        </t>
  </si>
  <si>
    <t>SAL MINERAL, INGREDIENTES: CÁLCIO MIN.135 G; CÁLCIO MÁX.165 G; FÓSFORO, APLICAÇÃO: BOVINOS DE LEITE, SACO COM 25 KG.</t>
  </si>
  <si>
    <t>474495</t>
  </si>
  <si>
    <t>SUPLEMENTO MINERAL PARA BOVINOS DE LEITE 25 kg</t>
  </si>
  <si>
    <t xml:space="preserve">CATMAT -474495- Suplemento mineral composto de ingredientes nobres e de alto valor biológico, indicado para suplementação de vacas de cria em pastagens de boa qualidade, nos períodos de águas e seca, afim de melhorar a eficiência reprodutiva, fortalecendo a saúde dos animais. Composição miníma: cálcio 150-200g/kg; Fósforo(min) - 90g/kg; sódio(Min) - 130g/kg; enxofre(min) - 15g/kg; magnésio(min) - 15g/kg; cobre(mín) - 1000mg/kg; cobalto (mín) - 80mg/kg; iodo(mín) 50 mg/kg; Manganês (mín) - 1100 mg/kg; selênio(mín) - 20mg/kg; zinco(mín) - 3000mg/kg; vitamina A 2000Ul/kg; Vitamina D 350 Ul/kg; Vitamina E -1Ul/kg; flúor(máx) - 1500 mg/kg
 </t>
  </si>
  <si>
    <t>CATMAT -442307- TAMPA METAL, MATERIAL: AÇO INOXIDÁVEL, FORMATO: REDONDA, APLICAÇÃO: PENEIRA GRANULOMÉTRICA, DIÂMETRO: 8 POL, ALTURA: 2 POL</t>
  </si>
  <si>
    <t>442307</t>
  </si>
  <si>
    <t>TAMPA PARA PENEIRA GRANULOMÉTRICA 8X2 POLEGADAS</t>
  </si>
  <si>
    <t>SIPAC 292000000300 - CATMAT 320915 - TELA GALVANIZADA PARA GALINHEIRO. FIO 22 BWG - 1,80X50 M. ROLO COM 50 M. MALHA DA TELA METÁLICA HEXAGONAL: 3.0/0 ". FIO DA TELA METÁLICA HEXAGONAL: BWG 22 - 0,71 MM. ALTURA DA TELA METÁLICA HEXAGONAL: 1,80 M. COMPRIMENTO DA TELA METÁLICA HEXAGONAL: 50,0 M. MATERIAL DA TELA METÁLICA HEXAGONAL: AÇO CARBONO. ACABAMENTO DA TELA METÁLICA HEXAGONAL: GALVANIZADO. CONSTRUÇÃO DA TELA METÁLICA HEXAGONAL: TORCIDA. DIMENSÕES (C X L X A):24.00 X 24.00 X 180.50</t>
  </si>
  <si>
    <t>320915</t>
  </si>
  <si>
    <t>TELA GALINHEIRO GALVANIZADA HEXAGONAL 50M X 1,80M</t>
  </si>
  <si>
    <t>Tela Galinheiro Galvanizada Hexagonal 50m x 1,80m</t>
  </si>
  <si>
    <t>CATMAT -320915 - Tela galvanizada para galinheiro. Fio 22 BWG - 1,80x50 m. Rolo com 50 m. Malha da tela metálica hexagonal: 3.0/0 ". Fio da tela metálica hexagonal: BWG 22 - 0,71 mm. Altura da tela metálica hexagonal: 1,80 m. Comprimento da tela metálica hexagonal: 50,0 m. Material da tela metálica hexagonal: Aço carbono. Acabamento da tela metálica hexagonal: Galvanizado. Construção da tela metálica hexagonal: Torcida. Dimensões (C x L x A):24.00 x 24.00 x 180.50</t>
  </si>
  <si>
    <t>CATMAT - 248378 - TESOURA DE PODA PROFISSIONAL, MATERIAL DA LÂMINA: AÇO, EMPUNHADURA ERGONÔMICA, COMPRIMENTO MÍNIMO: 20 CM (8 POLEGADAS), FORMATO: BICO DE GAVIÃO.</t>
  </si>
  <si>
    <t>248378</t>
  </si>
  <si>
    <t>TESOURA DE PODA PROFISSIONAL BICO DE GAVIÃO 8 POL</t>
  </si>
  <si>
    <t>TESOURA DE PODA PROFISSIONAL BICO DE GAVIÃO 8 POL -</t>
  </si>
  <si>
    <t>CATMAT -248378- Tesoura de poda profissional, material da lâmina: aço, empunhadura ergonômica, comprimento mínimo: 20 cm (8 polegadas), formato: bico de gavião, similar ou superior a Tramontina 78304511, Vonder-3599320880</t>
  </si>
  <si>
    <t>TESOURA PARA CASQUEAMENTO</t>
  </si>
  <si>
    <t>357260</t>
  </si>
  <si>
    <t>TESOURA INOX PARA CASCO OVINOS 10 POLEGADAS</t>
  </si>
  <si>
    <t>CATMAT -327309- Tesoura, material: aço inoxidável, comprimento: 10 polegadas (25 cm), corte casco ovino</t>
  </si>
  <si>
    <t>TRADO DE INCREMENTO (SONDA DE PRESSLER): TRADO ESPECIAL DE USO FLORESTAL. PROFUNDIDADE DE NO MÍNIMO 30 CM E PONTO TIPO 3 X
ROSCAS;</t>
  </si>
  <si>
    <t>150246</t>
  </si>
  <si>
    <t>TRADO DE INCREMENTO</t>
  </si>
  <si>
    <t>TRADO DE INCREMENTO (SONDA DE PRESSLER): TRADO ESPECIAL DE USO FLORESTAL. PROFUNDIDADE DE NO MÍNIMO 30 CM E PONTO TIPO 3 X
ROSCAS;</t>
  </si>
  <si>
    <t>TRADO HOLANDÊS DIÂMETRO DE 1 1/2"</t>
  </si>
  <si>
    <t>CATMAT -603330- Trado holandês diâmetro de 1 ½"" fabricado em aço inoxidável, diâmetro de 1 1/2’’ (uma e meia polegada), para coletas de solo em profundidade de 10 em 10 cm, caçamba (ponteira) 10 cm. Os Kits, são compostos de: 01 caçamba, 02 hastes prolongadoras, 01 Cabo, 02 chaves fixas de 19 mm, 01 estojo resistente e o manual de instruções.</t>
  </si>
  <si>
    <t>CATMAT -256286- TRADO PARA AMOSTRAS INDEFORMADAS, CILINDROS DE AÇO INOXIDÁVEL, COM 50 MM DE DIÂMETRO VOLUME DE 100CM³, O CONJUNTO É COMPOSTO DE: 01 COLETOR COM CAPACIDADE PARA UM CILINDRO COM CABO, 02 HASTES PROLONGADORAS, 1 BATEDOR COM 10 CM DE COMPRIMENTO, CABO EXTRATOR, MARRETA DE FERRO REVESTIDA COM BORRACHA, 20 CILINDROS DE INOX; 2 CHAVES COM BOCA, 1 ESPÁTULA FINA E ESTOJO.</t>
  </si>
  <si>
    <t>256286</t>
  </si>
  <si>
    <t>TRADO PARA AMOSTRAS INDEFORMADAS TIPO UHLAND 100 CM³</t>
  </si>
  <si>
    <t>CATMAT -603332- Trado para amostras indeformadas, cilindros de aço inoxidável, com 50 mm de diâmetro volume de 100cm³, o conjunto é composto de: 01 coletor com capacidade para um cilindro com cabo, 02 Hastes prolongadoras, 1 batedor com 10 cm de comprimento, Cabo extrator, Marreta de ferro revestida com borracha, 20 cilindros de inox; 2 chaves com boca, 1 espátula fina e estojo.</t>
  </si>
  <si>
    <t>TRENA MÉTRICA COM FITA DE VIDRO, 50M TRENA MÉTRICA COM FITA DE FIBRA DE VIDRO RESISTENTES À UMIDADE, EXTREMIDADE INFERIOR DO ARCO PONTIAGUDA, SAÍDA DE FITA COM ROLETES DE AÇO, CABO CÔMODO PARA AS MÃOS, ARCO EM ABS, GRANDE MANIVELA COM BOTÃO GIRATÓRIO. - TAMANHO 50M</t>
  </si>
  <si>
    <t>8907</t>
  </si>
  <si>
    <t>TRENA DE FIBRA LONGA 50M COM MANIVELA CABO ERGONÔMICO EMBORRACHADO</t>
  </si>
  <si>
    <t>CATMAT -372609- Trena, material: fibra vidro, comprimento: 50 m, características adicionais: caixa aberta, tipo: rebobinamento manual em manivela cabo ergonômico emborrachado, corpo em ABS, cor: amarela, peso mínimo 650 gramas, garantia mínima contra vícios e defeito de fabricação de 90 dias, similar ou superior ao modelo Tramontina 43154051, VONDER 3869503050.</t>
  </si>
  <si>
    <t>CATMAT -368983- TRENA, MATERIAL: FIBRA VIDRO, COMPRIMENTO: 100 M, CARACTERÍSTICAS ADICIONAIS: CAIXA EM ABS, TRAVA, TIPO: REBOBINAMENTO MANUAL, PESO MÍNIMO 1100 GRAMAS, GARANTIA MÍNIMA CONTRA VÍCIOS E DEFEITO DE FABRICAÇÃO DE 90 DIAS.</t>
  </si>
  <si>
    <t>368983</t>
  </si>
  <si>
    <t>TRENA FIBRA 100 M COM MANIVELA CABO ERGONÔMICO EMBORRACHADO</t>
  </si>
  <si>
    <t>CATMAT -368983- Trena, material: fibra vidro, comprimento: 100 m, características adicionais: caixa em ABS, trava, tipo: rebobinamento manual cabo ergonômico emborrachado, garantia mínima contra vícios e defeito de fabricação de 90 dias.</t>
  </si>
  <si>
    <t>TRENA;
MATERIAL: AÇO;
LARGURA LÂMINA: 15 MM OU MAIOR;
COMPRIMENTO: 20 M;
ESPESSURA: 1 MM OU MAIOR."</t>
  </si>
  <si>
    <t>217915</t>
  </si>
  <si>
    <t>EQUIPAMENTOS</t>
  </si>
  <si>
    <t>TRENA FIBRA 30 M COM MANIVELA CABO ERGONÔMICO EMBORRACHADO</t>
  </si>
  <si>
    <t xml:space="preserve">CATMAT -374451- Trena, material: fibra vidro, comprimento: 30 m, características adicionais: com manivela, caixa em abs, cabo ergonômico emborrachado, peso mínimo 480 gramas, garantia mínima contra vícios e defeito de fabricação de 90 dias, similar ou superior Tramontina 43154031, Vonder 3869303030. </t>
  </si>
  <si>
    <t>292000000128- TUBETE CULTIVO MUDAS, MATERIAL: POLIPROPILENO ATÓXICO, COR: PRETA, FORMATO: CÔNICO, COMPRIMENTO: 140 MM, DIÂMETRO SUPERIOR: 47,25 MM, DIÂMETRO INFERIOR: 12 MM, CAPACIDADE: 98 CM3, CARACTERÍSTICAS ADICIONAIS: LISO, ESTRIAS ATÉ EXTREMIDADE, LIVRE DE REBARBA</t>
  </si>
  <si>
    <t>254711</t>
  </si>
  <si>
    <t>TUBETE POLIPROPILENO 100 cm³</t>
  </si>
  <si>
    <t>CATMAT -373018- Tubete cultivo mudas, material: polipropileno atóxico, cor: preta, formato: cônico, comprimento: 140 mm, diâmetro superior: 47,25 mm, diâmetro inferior: 12 mm, capacidade: 100 cm³, características adicionais: liso, estrias até extremidade, livre de rebarba</t>
  </si>
  <si>
    <t>COMPOSIÇÃO BÁSICA: UREIA, 44% DE NITROGÊNIO
APLICAÇÃO: AGRÍCOLA 
ASPECTO FÍSICO: GRANULADO
SACO 50 KG</t>
  </si>
  <si>
    <t>304569</t>
  </si>
  <si>
    <t>UREIA SACO 50 KG</t>
  </si>
  <si>
    <t>CATMAT -304569- ADUBO QUÍMICO, ASPECTO FÍSICO GRANULADO, COMPOSIÇÃO BÁSICA UREIA, TEOR MÍNIMO 44% DE NITROGÊNIO, APLICAÇÃO AGRÍCOLA, SACO 50 KG.</t>
  </si>
  <si>
    <t>VASSOURA JARDINAGEM, TIPO FIXA, ALTURA MÍNIMA 39 CM, MATERIAL CERDAS AÇO, TIPO LÂMINA METÁLICA E CHATA, CARACTERÍSTICAS ADICIONAIS SEM CABO E LARGURA MÍNIMA 42 CM, QUANTIDADE LÂMINAS 22. SIMILAR TRAMONTINA 77837221</t>
  </si>
  <si>
    <t>346609</t>
  </si>
  <si>
    <t>Vassoura Jardinagem Metálica Fixa com 22 Dentes Tipo Palheta sem Cabo</t>
  </si>
  <si>
    <t>Vassoura Jardinagem Metálica Fixa com 22 Dentes Tipo Palheta com cabo</t>
  </si>
  <si>
    <t>CATMAT -346609- VASSOURA JARDINAGEM, TIPO FIXA, ALTURA MÍNIMA 39 CM, MATERIAL CERDAS AÇO CARBONO COM PINTURA ELETROSTÁTICA, TIPO LÂMINA METÁLICA E CHATA, CARACTERÍSTICAS ADICIONAIS SEM CABO E LARGURA MÍNIMA 42 CM, QUANTIDADE LÂMINAS 22. SIMILAR TRAMONTINA 77837221</t>
  </si>
  <si>
    <t>COLETOR DE LEITE, APLICAÇÃO: TESTE DE MASTITE, CARACTERÍSTICA: RAQUETE C/ 4 CAVIDADES</t>
  </si>
  <si>
    <t>411588</t>
  </si>
  <si>
    <t>COLETOR DE LEITE, APLICAÇÃO: TESTE DE MASTITE</t>
  </si>
  <si>
    <t>COLETOR DE LEITE, APLICAÇÃO: TESTE DE MASTITE, CAR</t>
  </si>
  <si>
    <t>CATMAT -411588- COLETOR DE LEITE, APLICAÇÃO: TESTE DE MASTITE, CARACTERÍSTICA: RAQUETE C/ 4 CAVIDADES</t>
  </si>
  <si>
    <t>CATMAT -60593- SERROTE PODADOR PARA GALHOS ALTOS COM CABO TELESCÓPICO METÁLICO EXTENSÍVEL ATÉ 3M. SISTEMA DE CORTE ATRAVÉS DE TESOURA (CORDA) PARA GALHOS MAIS FINOS E/OU SERROTE P/ PODA DE GALHOS MAIS GROSSOS. COMPRIMENTO DA LÂMINA DE NO MÍNIMO: 11" (280 MM), SIMILAR TRAMONTINA 78380781</t>
  </si>
  <si>
    <t>60593</t>
  </si>
  <si>
    <t>SERROTE PODADOR DE GALHOS 115 POL (300 CM)</t>
  </si>
  <si>
    <t>CATMAT -602625- Serrote podador para galhos altos com cabo telescópico metálico extensível até 3m. Sistema de corte através de tesoura (corda) para galhos mais finos e/ou serrote p/ poda de galhos mais grossos. Comprimento da lâmina de no mínimo: 11" (280 mm), SIMILAR TRAMONTINA 78380781</t>
  </si>
  <si>
    <t>PENEIRA GRANULOMÉTRICA INOX 8X2" MESH/TYLER 400</t>
  </si>
  <si>
    <t>PENEIRA GRANULOMÉTRICA INOX 8X2" MESH/TYLER 400 0,038 MM</t>
  </si>
  <si>
    <t>PENEIRA GRANULOMÉTRICA INOX 8X2" MESH/TYLER 400 0,038 mm</t>
  </si>
  <si>
    <t>CATMAT -249378-  PENEIRA GRANULOMÉTRICA, MATERIAL:AÇO INOXIDÁVEL, DIÂMETRO:8 POL, ALTURA:2 POL, TAMANHO ABERTURA MALHAS:400 MESH, ABERTURA MALHAS: 0,038 MM</t>
  </si>
  <si>
    <t>PENEIRA GRANULOMÉTRICA INOX 8X2" MESH/TYLER 500</t>
  </si>
  <si>
    <t>PENEIRA GRANULOMÉTRICA INOX 8X2" MESH/TYLER 500 0,025 MM</t>
  </si>
  <si>
    <t>CATMAT -269145-  PENEIRA GRANULOMÉTRICA, MATERIAL:AÇO INOXIDÁVEL, DIÂMETRO:8 POL, ALTURA:2 POL, TAMANHO ABERTURA MALHAS:500 MESH, ABERTURA MALHAS: 0,025 MM</t>
  </si>
  <si>
    <t>TRENA;
MATERIAL: AÇO;
COMPRIMENTO: 5 M;
CARACTERÍSTICAS ADICIONAIS: CAIXA EM ABS COM TRAVA."</t>
  </si>
  <si>
    <t>239090</t>
  </si>
  <si>
    <t>TRENA PROFISSIONAL 5M COM CAIXA PLÁSTICA EMBORRACHADA</t>
  </si>
  <si>
    <t xml:space="preserve">CATMAT -234031- Trena curta profissional de 5m - possui estojo anatômico em ABS de alta resistência com borracha termoplástica / fita em aço com pintura fosca antirreflexo, numeração contínua e graduação em milímetros/polegadas, trava da fita para leitura, alça em nylon e presilha para cinto , garantia mínima contra vícios e defeito de fabricação de 90 dias / similar ou superior ao modelo Vonder Plus 5m. </t>
  </si>
  <si>
    <t xml:space="preserve">ARAME OVALADO. MATERIAL: AÇO CARBONO. TRATAMENTO SUPERFICIAL: ZINCADO. BITOLA: PG 16X14 700 KGF. APLICAÇÃO: CERCA. CARACTERÍSTICAS ADICIONAIS: LISO E OVALADO. ROLO COM 1000M.. SIPAC 3024000104963 - CATMAT 278033 - </t>
  </si>
  <si>
    <t>278033</t>
  </si>
  <si>
    <t>ACESSÓRIOS</t>
  </si>
  <si>
    <t>ARAME OVALADO AÇO CARBONO 16X14 700 KGF GALVANIZADO ROLO 1000 M</t>
  </si>
  <si>
    <t>ARAME OVALADO AÇO CARBONO 16X14 700 KGF GALVANIZADO</t>
  </si>
  <si>
    <t>CATMAT -269252- ARAME OVALADO. MATERIAL: AÇO CARBONO. TRATAMENTO SUPERFICIAL: GALVANIZADO. BITOLA:  16X14 700 KGF. APLICAÇÃO: CERCA. CARACTERÍSTICAS ADICIONAIS: LISO E OVALADO. ROLO COM 1000M.</t>
  </si>
  <si>
    <t>"BASE CENTRAGEM FORÇADA DE USO TOPOGRÁFICO;
MATERIAL: ALUMÍNIO NAVAL;
FORMA: CIRCULAR, DIÂMETRO: 200MM;
CARACTERÍSTICAS ADICIONAIS: POSSUI UM PARAFUSO CENTRAL DE AÇO INOXIDÁVEL 5/8"" (PADRÃO) PARA FIXAÇÃO DOS EQUIPAMENTOS, VERSO COMPOSTO POR QUATRO PARAFUSOS, TIPO GANCHO, COM 5 MM PARA FIXAÇÃO NO CONCRETO."</t>
  </si>
  <si>
    <t>93220</t>
  </si>
  <si>
    <t>KIT MARCO DE CENTRAGEM FORÇADA 200 MM</t>
  </si>
  <si>
    <t>Kit Marco de Centragem forçada 200 mm</t>
  </si>
  <si>
    <t>CATMAT -238270- A base de centragem forçada topográfica em alumínio naval é uma ferramenta crucial para garantir precisão e estabilidade em medições com prismas e refletores em trabalhos de topografia e geodésia. ATERIAL: ALUMÍNIO NAVAL; FORMA: CIRCULAR, DIÂMETRO: 200MM; CARACTERÍSTICAS ADICIONAIS: POSSUI UM PARAFUSO CENTRAL DE AÇO INOXIDÁVEL 5/8" (PADRÃO) PARA FIXAÇÃO DOS EQUIPAMENTOS, VERSO COMPOSTO POR QUATRO PARAFUSOS, TIPO GANCHO, COM 5 MM PARA FIXAÇÃO NO CONCRETO.</t>
  </si>
  <si>
    <t>"ACESSÓRIO DE TOPOGRAFIA;
BASE NIVELANTE COM PRUMO ÓPTICO."</t>
  </si>
  <si>
    <t>43290</t>
  </si>
  <si>
    <t>BASE NIVELANTE COM PRUMO ÓPTICO</t>
  </si>
  <si>
    <t xml:space="preserve">CATMAT -442255-Base Nivelante com Prumo Óptico: Estrutura robusta: Fabricada em metal resistente,  a base nivelante garante durabilidade e confiabilidade mesmo em ambientes exigentes. Base plana. Nível de bolha. Prumo óptico. Parafuso central: Possui um parafuso central para fixação de diversos instrumentos topográficos, como prismas, refletores e estações totais. </t>
  </si>
  <si>
    <t>"ACESSÓRIO DE TOPOGRAFIA;
MATERIAL: ALUMÍNIO;
TIOP: BIPÉ EXTENSÍVEL PARA BASTÃO TOPOGRÁFICO;
CARACTERÍSTICAS: PARA BASTÕES DE ATÉ 8 M."</t>
  </si>
  <si>
    <t>441734</t>
  </si>
  <si>
    <t>BIPÉ EXTENSÍVEL PARA BASTÃO TOPOGRÁFICO</t>
  </si>
  <si>
    <t>CATMAT -441734- BIPÉ EXTENSÍVEL PARA BASTÃO TOPOGRÁFICO, MATERIAL: ALUMÍNIO, TIPO: BIPÉ EXTENSÍVEL PARA BASTÕES, CARACTERÍSTICAS ADICIONAIS:BASTÕES ALTURA MÁXIMA 8 METROS. Pés reguláveis: Possui pés reguláveis com ponteiras.</t>
  </si>
  <si>
    <t>SIPAC 3024000104964 - CATMAT 217042 - MOURÃO CONCRETO RETO 2,5M (10X10 CM). TIPO SEÇÃO: QUADRADA. COMPRIMENTO TOTAL: 2,50 M. COMPRIMENTO FORA DO SOLO: 1,90 M. COMPRIMENTO ENTERRADO: 0,60 M. CARGA ÚTIL: 100 KG. CARGA RUPTURA 150 KG. PESO 56 KG.</t>
  </si>
  <si>
    <t>217042</t>
  </si>
  <si>
    <t>MOURÃO CONCRETO RETO 2,5M 10X10 CM</t>
  </si>
  <si>
    <t xml:space="preserve">CATMAT -217042 - Mourão concreto reto 2,5m (10x10 cm). Tipo seção: quadrada. Comprimento total: 2,50 m. Comprimento fora do solo: 1,90 m. Comprimento enterrado: 0,60 m. Carga útil: 100 kg. Carga ruptura 150 kg. Peso 56 kg. </t>
  </si>
  <si>
    <t>PENEIRA 8X2'' NR.200 - 0,075MM INOX</t>
  </si>
  <si>
    <t>PENEIRA GRANULOMÉTRICA 8X2 POL 0,075 MM</t>
  </si>
  <si>
    <t>PENEIRA GRANULOMÉTRICA 8X2 POL 0,075MM MESH 200</t>
  </si>
  <si>
    <t>CATMAT -269143- PENEIRA GRANULOMÉTRICA, MATERIAL:AÇO INOXIDÁVEL, DIÂMETRO:8 POL, ALTURA:2 POL, TAMANHO ABERTURA MALHAS:200 MESH, 0,075 MM</t>
  </si>
  <si>
    <t>"PLAQUETA DE IDENTIFICAÇÃO DE MARCO;
MATERIAL: AÇO INOX ESCOVADO;
ESPESSURA: 0,50 MM;
CARACTERÍSTICAS ADICIONAIS: GRAVADO EM BAIXO RELEVO COM FURO NO MEIO."</t>
  </si>
  <si>
    <t>102636</t>
  </si>
  <si>
    <t>PLACA DE GEORREFERENCIAMENTO - DIÂMETRO 55 MM</t>
  </si>
  <si>
    <t>Placa de Georreferenciamento - Diâmetro 55 mm</t>
  </si>
  <si>
    <t>CATMAT -486801- plaqueta de identificação de marco geodésico. Características: Material: Aço inoxidável escovado. Espessura: 0,4 mm. DIAMETRO DE 55MM. Gravação: Em baixo relevo com furo no meio.</t>
  </si>
  <si>
    <t>"EQUIPAMENTO DE TOPOGRAFIA;
SUPORTE DE PISO PARA TRIPÉ;
ESTRELA DE TRAVAMENTO DAS PERNAS DE TRIPÉ;
ARANHA DE TRIPÉ."</t>
  </si>
  <si>
    <t>SUPORTE DE PISO PARA TRIPÉ - TRIPÉ DO GUIA DO ASSOALHO DO ESTABILIZADOR PARA A ESTAÇÃO TOTAL</t>
  </si>
  <si>
    <t>CATMAT -382116- Suporte de Piso para Tripé para Topografia é um acessório fundamental para garantir a estabilidade e segurança do tripé durante medições topográficas. Sua função principal é fixar o tripé no solo, evitando que ele se mova ou tombe durante o uso, o que pode comprometer a precisão das medidas. Características: Material: Fabricado em materiais duráveis como metal (alumínio ou aço) ou plástico de alta resistência, garantindo robustez e longa vida útil. Base: Possui uma base triangular, que oferece maior estabilidade e distribuição de peso em diferentes tipos de terreno, mesmo em superfícies irregulares. Estrela de travamento das pernas de tripé (ARANHA DE TRIPÉ).</t>
  </si>
  <si>
    <t>TUBO DE PITOT, TUBO DE PITOT</t>
  </si>
  <si>
    <t>24422</t>
  </si>
  <si>
    <t>TUBO DE PITOT DE 500MM</t>
  </si>
  <si>
    <t>Tubo de Pitot de 500mm</t>
  </si>
  <si>
    <t xml:space="preserve">CATMAT -454851- Tubo de Pitot de 500mm para Medição de Velocidade:Um instrumento para medir a velocidade de fluidos (ar, água, etc.) baseado no princípio da pressão dinâmica. Características: Comprimento: 500mm (50cm). Material: Aço inoxidável (resistente à corrosão e intempéries). Diâmetro: 7mm. Conexão: Rosca 1/4" NPT. </t>
  </si>
  <si>
    <t>RAÇÃO PELETIZADA E IRRADIADA POR RAIOS GAMA (DOSE MÍNIMA ABSORVIDA: 15 KGY), ESPECÍFICA PARA RATOS E CAMUNDONGOS CRIADOS EM LABORATÓRIO	-
RAÇÃO PELETIZADA E IRRADIADA POR RAIOS GAMA (DOSE MÍNIMA ABSORVIDA: 15 KGY), ESPECÍFICA PARA RATOS E CAMUNDONGOS CRIADOS EM LABORATÓRIO. ALTO GRAU DE COMPACTAÇÃO. QUANTIDADE MÁXIMA DE PÓ GERADO POR SACO - 1KG (5%). COMPOSTA POR MILHO INTEGRAL MOÍDO, FARELO DE SOJA, FARELO DE TRIGO, CARBONATO DE CÁLCIO, FOSFATO BICÁLCICO, CLORETO DE SÓDIO, VITAMINA A, VITAMINA D3, VITAMINA E, VITAMINA K3, VITAMINA B1, VITAMINA B2, VITAMINA B6, VITAMINA B12, NIACINA, PANTOTENATO DE CÁLCIO, ÁCIDO FÓLICO, BIOTINA, CLORETO DE COLINA, FERRO, MANGANÊS, ÓXIDO DE ZINCO, SULFATO DE COBRE, CÁLCIO, SELENITO DE SÓDIO, LISINA, METIONINA, ANTIOXIDANTE E CONSERVANTE. NÍVEIS DE GARANTIA POR QUILOGRAMA DO PRODUTO: UMIDADE (MÁX.) 130 G/KG PROTEÍNA BRUTA (MIN.) 220 G/KG EXTRATO ETÉREO (MIN.) 25 G/KG MATERIAL MINERAL (MAX.) 100 G/KG FIBRA BRUTA (MAX.) 80 G/KG CÁLCIO (MIN-MÁX.) 8 A 14 G/KG FÓSFORO (MIN.) 6.000 MG/KG. VITAMINA A (MÍN) 7.000 UI/KG&amp;#894; VITAMINA D3 (MÍN) 2.000 UI/KG&amp;#894; VITAMINA E (MÍN) 15 UI/KG&amp;#894; VITAMINA K3 (MÍN) 1 MG/KG&amp;#894; VITAMINA B1 (MÍN) 2 MG/KG&amp;#894; VITAMINA B2 (MÍN) 6 MG/KG&amp;#894; VITAMINA B6 (MÍN) 3 MG/KG&amp;#894; VITAMINA B12 (MÍN) 9 MCG/KG&amp;#894; NIACINA (MÍN) 20 MG/KG&amp;#894; PANTOTÊN. DE CALCIO (MÍN) 21 MG/KG&amp;#894; ÁCIDO FÓLICO (MÍN) 1 MG/KG&amp;#894; BIOTINA (MÍN) 0,1 MG/KG&amp;#894; COLINA (MÍN) 500 MG/KG. MICROELEMENTOS MINERAIS: SÓDIO (MÍN) 2.700 MG/KG&amp;#894; FERRO (MÍN) 40 MG/KG&amp;#894; MANGANÊS (MIN) 60 MG/KG&amp;#894; ZINCO (MÍN) 60 MG/KG&amp;#894; COBRE (MÍN) 9 MG/KG&amp;#894; IODO (MÍN) 0,7 MG/KG&amp;#894; SELÊNIO (MÍN) 0,05 MG/KG&amp;#894; COBALTO (MÍN) 1,5 MG/KG. FLÚOR (MÁX) 60 MG/KG. AMINOÁCIDOS: LISINA (MÍN) 12 G/KG&amp;#894; METIONINA (MÍN) 3.500 MG/KG. PELLET: 15 A 16 MM DE DIÂMETRO. FORNECIDA EM SACOS PLÁSTICOS DUPLOS COM 20 KG. VALIDADE: 180 DIAS. O PRODUTO DEVE POSSUIR CERTIFICADO DE IRRADIAÇÃO, EMITIDO PELA EMPRESA QUE INDUSTRIALIZA/IRRADIA, IDENTIFICANDO O NOME, O LOTE DO PRODUTO E A DOSE DA IRRADIAÇÃO. LAUDO BROMATOLÓGICO DA RAÇÃO IRRADIADA DETALHANDO O NOME DO PRODUTO E LOTE. AMBOS OS LAUDOS DEVEM SER ENVIADOS JUNTO A CADA REMESSA SOLICITADA.</t>
  </si>
  <si>
    <t>256915</t>
  </si>
  <si>
    <t>RAÇÃO CAMUNDONGOS PELETIZADA SACO 20 KG</t>
  </si>
  <si>
    <t xml:space="preserve"> CATMAT -311337- Ração camundongo componentes: milho integral, farelo de soja, farelo de trigo, , aplicação: ratos e camundongos de biotério, com ponentes vitamínicos: vitamina a, d3, b1, b11, b12, b6 e e , características adicionais: papel multifolheado contendo saco plástico para au, apresentação: peletizada de forma cilíndrica. O produto deve possuir certificado de Irradiação, emitido pela empresa que industrializa/irradia, identificando o nome, o lote do produto e a dose da irradiação. Laudo bromatológico da ração irradiada detalhando o nome do produto e lote. Ambos os laudos devem ser enviados junto a cada remessa solicitada. </t>
  </si>
  <si>
    <t>MARAVALHA (PALHA) DE MADEIRA PINUS ELLIOTE, ESPECIAL, SECA, NÃO RESINOSA, OBTIDA DE MADEIRA INODORA E RENOVÁVEL, QUE NÃO TENHA SOFRIDO PRÉVIO TRATAMENTO QUÍMICO, LIVRE DE FONTES CONTAMINANTES TIPO INSETICIDAS E OUTROS, NÃO ORIUNDA DE CARPINTARIA, SERRARIAS, MÓVEIS E OUTROS. EM LASCAS DE MADEIRA COM ESPESSURA DE NO MÁXIMO 1,0MM, NA COR MARFIM, PENEIRADA EM PENEIRA DE FIO 10, MALHA 8 LIVRE DE PÓ DE SERRAGENS E OUTROS, LIVRE DE INSETOS, FUNGOS MANCHADORES E/OU APODRECEDORES, DEVE PROMOVER ALTA ABSORÇÃO, PREPARADA PARA SER UTILIZADA ESPECIFICAMENTE EM BIOTÉRIOS COMO FORRAGEM DE CAIXAS PARA CRIAÇÃO DE ANIMAIS DE LABORATÓRIO, RATOS E CAMUNDONGOS DE PESQUISA. ACONDICIONADA EM SACO DE POLIETILENO(TIPO RAFIA) DE 80 LITROS, PESANDO APROXIMADAMENTE 5KG, ESTERILIZÁVEL EM AUTOCLAVE.</t>
  </si>
  <si>
    <t>427369</t>
  </si>
  <si>
    <t>MARAVALHA (PALHA) DE MADEIRA PINUS ELLIOTE</t>
  </si>
  <si>
    <t>CATMAT -256915- MARAVALHA (PALHA) DE MADEIRA PINUS ELLIOTE, ESPECIAL, SECA, NÃO RESINOSA, OBTIDA DE MADEIRA INODORA E RENOVÁVEL, QUE NÃO TENHA SOFRIDO PRÉVIO TRATAMENTO QUÍMICO, LIVRE DE FONTES CONTAMINANTES TIPO INSETICIDAS E OUTROS, NÃO ORIUNDA DE CARPINTARIA, SERRARIAS, MÓVEIS E OUTROS. EM LASCAS DE MADEIRA COM ESPESSURA DE NO MÁXIMO 1,0MM, NA COR MARFIM, PENEIRADA EM PENEIRA DE FIO 10, MALHA 8 LIVRE DE PÓ DE SERRAGENS E OUTROS, LIVRE DE INSETOS, FUNGOS MANCHADORES E/OU APODRECEDORES, DEVE PROMOVER ALTA ABSORÇÃO, PREPARADA PARA SER UTILIZADA ESPECIFICAMENTE EM BIOTÉRIOS COMO FORRAGEM DE CAIXAS PARA CRIAÇÃO DE ANIMAIS DE LABORATÓRIO, RATOS E CAMUNDONGOS DE PESQUISA. ACONDICIONADA EM SACO DE POLIETILENO(TIPO RAFIA) DE 80 LITROS, PESANDO APROXIMADAMENTE 5KG, ESTERILIZÁVEL EM AUTOCLAVE.</t>
  </si>
  <si>
    <t>TRENA ELETRÔNICA DIGITAL, MEDIÇÃO A LASER, ALCANCE 100, CRISTAL LÍQUIDO.</t>
  </si>
  <si>
    <t>253906</t>
  </si>
  <si>
    <t>TRENA ELETRÔNICA À LASER 100 M</t>
  </si>
  <si>
    <t>CATMAT -253906- Trena Eletrônica à Laser 100 M. Display LCD com iluminação. Quádrupla medição: Mede distância, área, volume e realiza cálculos pitagóricos. Medições contínuas. Alta precisão: Mede com precisão de ±0,2 mm/m. Operação de medidas: Soma e subtração. Memória: Armazena até 100 dados. Alça multiuso e nível eletrônico. Garantia: 1 ano contra vícios e defeitos de fabricação. Assistência técnica: No estado de Alagoas. Acessórios: Cabo USB. Bolsa protetora.Similar ou superior ao modelo MDV 100 Vonder.</t>
  </si>
  <si>
    <t>CATMAT -215155- ARCO SERRA, LÂMINA SERRA: STANDARD 12 POLEGADAS, MATERIAL CABO: POLIPROPILENO, COR: AMARELA, TRATAMENTO SUPERFICIAL: OXIDADO, TAMANHO: 12 POL</t>
  </si>
  <si>
    <t>215155</t>
  </si>
  <si>
    <t>ARCO SERRA 12 POLEGADAS</t>
  </si>
  <si>
    <t>ARCO SERRA 12 POL</t>
  </si>
  <si>
    <t xml:space="preserve">CATMAT -215155- Arco serra, lâmina serra: standard 12 polegadas, material cabo: polipropileno, cor: amarela, tratamento superficial: oxidado, tamanho: 12 pol </t>
  </si>
  <si>
    <t>PERMANENTE</t>
  </si>
  <si>
    <t>AMASSADEIRA 25 KG BASCULANTE
ESPECIFICAÇÕES MASSEIRA SEMI RÁPIDA. INDUSTRIAL MBI 25 IDEAL PARA ATENDER ALTAS DEMANDAS; CAPACIDADE DE PRODUÇÃO DE 25 KG; MISTURA E SOVA DIFERENTES TIPOS DE MASSA; CUBA BASCULANTE EM INOX 304; POSSUI PÁS MISTURADORAS EM FORMATO HELICOIDAL; PARTES MÓVEIS MONTADAS SOBRE ROLAMENTOS COM BLINDAGEM DUPLA DE LUBRIFICAÇÃO PERMANENTE; 
ESPECIFICAÇÕES TÉCNICAS TENSÃO: 220V - MONOFÁSICO; CONSUMO: 0,36 KWH; POTÊNCIA DO MOTOR: 1⁄2 CV; CAPACIDADE: 25 KG.</t>
  </si>
  <si>
    <t>445456</t>
  </si>
  <si>
    <t>AMASSADEIRA 25 KG BASCULANTE</t>
  </si>
  <si>
    <t>CATMAT -445456- AMASSADEIRA 25 KG BASCULANTE ESPECIFICAÇÕES MASSEIRA SEMI RÁPIDA. IDEAL PARA ATENDER ALTAS DEMANDAS; CAPACIDADE DE PRODUÇÃO DE 25 KG; MISTURA E SOVA DIFERENTES TIPOS DE MASSA; CUBA BASCULANTE EM INOX 304; POSSUI PÁS MISTURADORAS EM FORMATO HELICOIDAL; PARTES MÓVEIS MONTADAS SOBRE ROLAMENTOS COM BLINDAGEM DUPLA DE LUBRIFICAÇÃO PERMANENTE; ESPECIFICAÇÕES TÉCNICAS TENSÃO: 220V - MONOFÁSICO; CONSUMO: 0,36 KWH; POTÊNCIA DO MOTOR: 1&amp;#8260;2 CV; CAPACIDADE: 25 KG. SIMILAR OU SUPERIOR A MARCA E MODELO INDUSTRIAL MBI 25.</t>
  </si>
  <si>
    <t>CATMAT -451476- ARMADILHA LUMINOSA MATA MOSQUITO E MOSCA. ARMADILHA LUMINOSA MATA MOSQUITO, ÁREA DE PROTEÇÃO DE NO MÍNIMO 60M². FIXAÇÃO LATERAL NAPAREDE. DIMENSÕES: 48 X 23,5 X 32,5 CM. SUPORTE PARA 3 LÂMPADAS DE 15W. REFIL ADESIVO: PELO MENOS 1 UNIDADE, COM PINTURA EPÓXI, COR BRANCA. VOLTAGEM: 220 V. GARANTIA DE 1 ANO.</t>
  </si>
  <si>
    <t>451476</t>
  </si>
  <si>
    <t>a área foi alterada 60 m² para 45 m²</t>
  </si>
  <si>
    <t>ARMADILHA LUMINOSA MATA MOSCA 45 M²</t>
  </si>
  <si>
    <t>CATMAT -451476- Armadilha luminosa mata mosquito e mosca. armadilha luminosa mata mosquito, área de proteção de no mínimo 45m². fixação lateral na parede. suporte para 2 lâmpadas de 15w já inclusa. refil adesivo: pelo menos 1 unidade, com pintura epóxi, cor branca. voltagem: 220 v. garantia de 1 ano.</t>
  </si>
  <si>
    <t>"BANCADAS PARA APOIO DE MUDAS EM VIVEIRO: BANCADA MESA EM TELA 10 X 2 , DIMENSÕES DE1,0M DE LARGURA X 3,00M DE COMPRIMENTO. MATERIAL: AÇO GALVANIZADO  E  TAMPO  TELA  10X2"".NÃO SERÃO CHUMBADAS NO PISO DO VIVEIRO.</t>
  </si>
  <si>
    <t>https://lojatropicalestufas.com.br/bancadas-metalicas/bancada-mesa-em-tela-10-x-2-120-x-300m/</t>
  </si>
  <si>
    <t>BANCADAS PARA APOIO DE MUDAS EM VIVEIRO: BANCADA MESA EM TELA 10 X 2</t>
  </si>
  <si>
    <t>BANCADAS PARA APOIO DE MUDAS EM VIVEIRO: BANCADA MESA EM TELA 10 X 2 , DIMENSÕES DE1,0M DE LARGURA X 3,00M DE COMPRIMENTO. MATERIAL: AÇO GALVANIZADO E TAMPO TELA 10X2"".NÃO SERÃO CHUMBADAS NO PISO DO VIVEIRO.</t>
  </si>
  <si>
    <t xml:space="preserve">CATMT -460335- BOMBA CENTRÍFUGA ÁGUA, TIPO MOTOR: MONOFÁSICO, POTÊNCIA: 1 CV, VOLTAGEM: 220 V, SIMILAR OU SUPERIOR AOS MARCAS: SCHNEIDER BCR-2010 1 CV; ELETROPLÁS ICS 100AB;  GARANTIA MÍNIMA DE 12 MESES.
</t>
  </si>
  <si>
    <t>460335</t>
  </si>
  <si>
    <t>BOMBA CENTRÍFUGA ÁGUA 1 CV</t>
  </si>
  <si>
    <t>CATMT -460335- BOMBA CENTRÍFUGA ÁGUA, TIPO MOTOR: MONOFÁSICO, POTÊNCIA: 1 CV, VOLTAGEM: 220 V, SIMILAR OU SUPERIOR AOS MARCAS: SCHNEIDER BCR-2010 1 CV; ELETROPLÁS ICS 100AB; GARANTIA MÍNIMA DE 12 MESES.</t>
  </si>
  <si>
    <t>BOMBA CENTRÍFUGA ÁGUA, TIPO MOTOR: MONOFÁSICO, POTÊNCIA: 1,5 CV, MATERIAL: FERRO FUNDIDO, VOLTAGEM: 220 V. GARANTIA MÍNIMA DE 12 MESES</t>
  </si>
  <si>
    <t>603468</t>
  </si>
  <si>
    <t>BOMBA CENTRÍFUGA ÁGUA 1,5 CV MONOFÁSICA 220 V</t>
  </si>
  <si>
    <t>CATMAT -614111- Bomba centrífuga água, tipo motor: monofásico, potência: 1,5 cv, material: ferro fundido, voltagem: 220 v. garantia mínima de 12 meses</t>
  </si>
  <si>
    <t>BOMBA CENTRÍFUGA ÁGUA, TIPO MOTOR: MONOFÁSICO, POTÊNCIA: 1/2 CV, MATERIAL: FERRO FUNDIDO, VOLTAGEM: 220 V. GARANTIA MÍNIMA DE 12 MESES</t>
  </si>
  <si>
    <t>325630</t>
  </si>
  <si>
    <t>BOMBA CENTRÍFUGA ÁGUA 1/2 CV MONOFÁSICA 220 V</t>
  </si>
  <si>
    <t>BOMBA CENTRÍFUGA ÁGUA, TIPO MOTOR: MONOFÁSICO, POTÊNCIA: 1/2 CV</t>
  </si>
  <si>
    <t>CATMAT -325630- Bomba centrífuga água, tipo motor: monofásico, potência: 1/2 cv, material: ferro fundido, voltagem: 220 v. garantia mínima de 12 meses</t>
  </si>
  <si>
    <t xml:space="preserve">CATMAT -446514- BOMBA CENTRÍFUGA ÁGUA, TIPO MOTOR: MONOFÁSICO, POTÊNCIA: 2 CV, VOLTAGEM: 220 V, SIMILAR OU SUPERIOR AS MARCAS: SCHNEIDER BC-92S 1C 2 CV; DANCOR CAM-W6 2 CV; ELETROPLAS ECS-200M 2 CV, GARANTIA MÍNIMA DE 12 MESES
</t>
  </si>
  <si>
    <t>446514</t>
  </si>
  <si>
    <t>BOMBA CENTRÍFUGA DE ÁGUA 2CV MONOFÁSICA 220 V</t>
  </si>
  <si>
    <t>CATMAT -446514- BOMBA CENTRÍFUGA ÁGUA, TIPO MOTOR: MONOFÁSICO, POTÊNCIA: 2 CV, VOLTAGEM: 220 V, SIMILAR OU SUPERIOR AS MARCAS: SCHNEIDER BC-92S 1C 2 CV; DANCOR CAM-W6 2 CV; ELETROPLAS ECS-200M 2 CV, GARANTIA MÍNIMA DE 12 MESES</t>
  </si>
  <si>
    <t>CAIXA D'AGUA 1000L, MATERIAL: FIBRA DE VIDRO, CAPACIDADE: 1.000 L, APLICAÇÃO: ACONDICIONAMENTO DE ÁGUA POTÁVEL, CARACTERÍSTICAS ADICIONAIS: C, PROTEÇÃO SOLAR INTERNA E TRAVAS TAMPA CAIXA.</t>
  </si>
  <si>
    <t>363396</t>
  </si>
  <si>
    <t>CAIXA D'AGUA 1000L FIBRA DE VIDRO</t>
  </si>
  <si>
    <t>CATMAT -363396- CAIXA D'AGUA 1000L, MATERIAL: FIBRA DE VIDRO, CAPACIDADE: 1.000 L, APLICAÇÃO: ACONDICIONAMENTO DE ÁGUA POTÁVEL, CARACTERÍSTICAS ADICIONAIS: C, PROTEÇÃO SOLAR INTERNA E TRAVAS TAMPA CAIXA.</t>
  </si>
  <si>
    <t>CATMAT -290081- CAIXA D'ÁGUA MATERIAL: POLIETILENO , CAPACIDADE: 500 L, TIPO: CÔNICO , CARACTERÍSTICAS ADICIONAIS: COM TAMPA</t>
  </si>
  <si>
    <t>290081</t>
  </si>
  <si>
    <t>CAIXA D'ÁGUA 500 L POLIETILENO</t>
  </si>
  <si>
    <t>CAIXA D'ÁGUA MATERIAL: POLIETILENO , CAPACIDADE: 500 L, TIPO: CÔNICO , CARACTERÍSTICAS ADICIONAIS: COM TAMPA</t>
  </si>
  <si>
    <t>292000000159 CATMAT 290110 -CAIXA D'ÁGUA, MATERIAL: POLIETILENO, TIPO: CÔNICO, CAPACIDADE: 1.000 L, CARACTERÍSTICAS ADICIONAIS: COM TAMPA.</t>
  </si>
  <si>
    <t>290110</t>
  </si>
  <si>
    <t>CAIXA D'ÁGUA POLIPROPILENO 1000 L.</t>
  </si>
  <si>
    <t>CAIXA D'ÁGUA POLIPROPILENO 1000 L</t>
  </si>
  <si>
    <t>CATMAT -290110- Caixa d'água, material: polietileno, tipo: cônico, capacidade: 1.000 L, características adicionais: com tampa</t>
  </si>
  <si>
    <t>CATMAT -353858- CAIXA D'ÁGUA, MATERIAL: POLIETILENO, TIPO: REDONDO, CAPACIDADE: 5.000 L, CARACTERÍSTICAS ADICIONAIS: COM TAMPA, COR: AZUL</t>
  </si>
  <si>
    <t>353858</t>
  </si>
  <si>
    <t>CAIXA D'ÁGUA POLIPROPILENO 5000 L</t>
  </si>
  <si>
    <t>CARRINHO DE MÃO</t>
  </si>
  <si>
    <t>52698</t>
  </si>
  <si>
    <t>CARRINHO DE MÃO 60L SUPER FORTE</t>
  </si>
  <si>
    <t>CATMAT -453137- Carrinho mão, material: braços e pés metálicos, Caçamba metálica reforçada de no mínimo 0,9 mm, roda: pneu com câmara, capacidade mínima da caçamba: 60 L, empunhadura ergonômica.</t>
  </si>
  <si>
    <t>291000000026 - ARADO, TIPO HASTE, MÉTODO TRAÇÃO TRATOR, PROFUNDIDADE SULCO 40 A 60, QUANTIDADE HASTES 3, TIPO ACIONAMENTO MECÂNICO, CARACTERÍSTICAS ADICIONAIS PONTEIRAS REVERSÍVEIS.</t>
  </si>
  <si>
    <t>274001</t>
  </si>
  <si>
    <t>ARADO 3 HASTES POTEIRA REVERSÍVEIS</t>
  </si>
  <si>
    <t>CATMAT -274001- Arado, tipo haste, método tração trator, profundidade sulco 40 a 60, quantidade hastes 3, tipo acionamento mecânico, características adicionais ponteiras reversíveis.</t>
  </si>
  <si>
    <t>SIPAC 291000000067 - CATMAT 221953 - CHOCADEIRA COM CAPACIDADE PARA 120 OVOS DE GALINHA OU 450 OVOS DE CODORNA. COM TERMOSTATO ELETRÔNICO DIGITAL, HIGRÔMETRO ELETRÔNICO DIGITAL, VIRAGEM AUTOMÁTICA ATRAVÉS DE ROLETES, RESISTÊNCIA DE TEMPERATURA EM AÇO INOX, RESISTÊNCIA DE UMIDADE, RESERVATÓRIO DE ÁGUA EM ALUMÍNIO COM BOIA E MANGUEIRA, VISOR FRONTAL, ALARME, VENTILAÇÃO FORÇADA, ABERTURA DE TAMPA POR CIMA. VOLTAGEM 220V.</t>
  </si>
  <si>
    <t>221953</t>
  </si>
  <si>
    <t>CHOCADEIRA COM CAPACIDADE PARA 120 OVOS DE GALINHA</t>
  </si>
  <si>
    <t>CATMAT -221957- Chocadeira com capacidade para 120 ovos de galinha ou 450 ovos de codorna. Com termostato eletrônico digital, higrômetro eletrônico digital, viragem automática através de roletes, resistência de temperatura em aço inox, resistência de umidade, reservatório de água em alumínio com boia e mangueira, visor frontal, alarme, ventilação forçada, abertura de tampa por cima. Voltagem 220V.</t>
  </si>
  <si>
    <t xml:space="preserve">CILINDRO ALVEOLADOR DE 28 CM (8480)
</t>
  </si>
  <si>
    <t>150265</t>
  </si>
  <si>
    <t>CILINDRO ALVEOLADOR 28 CM</t>
  </si>
  <si>
    <t>CATMAT -600622- Cilindro alveolador, cilindro de uso doméstico usado para estampar o formato dos alvéolos na cera de abelhas confeccionado em resina, movido manualmente por manivela, mancal em alumínio, medida do cilindro: 28 cm.</t>
  </si>
  <si>
    <t>COMPRESSOR RADIAL, AERADOR OU SOPRADOR 2,35 CV, COM VAZÃO MÁXIMA DE 4,25M³/MIN OU 4250 LITROS POR MINUTO E UMA PRESSÃO MÁXIMA DE 1,8 METROS, OU 1800 MILÍMETROS DE COLUNA D'ÁGUA. ESPECIFICAÇÕES TIPO: MONO ESTÁGIO TIPO: MONO ESTÁGIO MOTOR ELÉTRICO: 1,75 KW, 2,35 CV, MONOFÁSICO , 127 / 230 VOLTS, 50 / 60 HZ, 12 AMPÉRES VÁCUO MÁX.: 1.800 MMCA PRESSÃO MÁX.: 1.800 MMCA VAZÃO MÁX.: 4,25 M³/MIN PRESSÃO SONORA: 70 DB(A) PESO LÍQUIDO: 26,0 KG</t>
  </si>
  <si>
    <t>103764</t>
  </si>
  <si>
    <t>Diminuida a potência porque  não é fácil achar cotações 2,35 cv</t>
  </si>
  <si>
    <t>COMPRESSOR RADIAL 1 CV MONOFÁSICO 220 V</t>
  </si>
  <si>
    <t>CATMAT -300404- COMPRESSOR DE AR, POTÊNCIA MOTOR: 1 CV, TENSÃO: 220 V, APLICAÇÃO:ESTAÇÃO DE PISCICULTURA, CARACTERÍSTICAS ADICIONAIS: RADIAL , CARCAÇA EM ALUMÍNIO, TIPO MOTOR: MONOFÁSICO, GARANTIA MÍNIMA DE 12 MESES</t>
  </si>
  <si>
    <t xml:space="preserve">DINAMÔMETRO DIGITAL TRAÇÃO E COMPRESSÃO 1.000 KGF (8542)
</t>
  </si>
  <si>
    <t>347159</t>
  </si>
  <si>
    <t>DINAMÔMETRO DIGITAL TRAÇÃO E COMPRESSÃO 1.000 KGF</t>
  </si>
  <si>
    <t>CATMAT -602367- Dinamômetro 1.000 kgf resolução 500gf, Divisões: 500gf, tipo de Medição: tração/ compressão, display LCD com 6 dígitos e luz de fundo, duas saídas programáveis para acionamento de relês, similar a CROWN - DAC-1 garantia mínima 12 meses.</t>
  </si>
  <si>
    <t>5240000103820 - DISTRIBUIDOR DE CALCÁRIO DO TIPO COCHO C/ 2 PNEUS NOVOS E CAPACIDADE PARA 1,0 TONELADA</t>
  </si>
  <si>
    <t>150462</t>
  </si>
  <si>
    <t>MECANIZAÇÃO</t>
  </si>
  <si>
    <t>DISTRIBUIDOR DE CALCÁRIO 1000 KG</t>
  </si>
  <si>
    <t>DISTRIBUIDOR DE CALCÁRIO 1000 kg</t>
  </si>
  <si>
    <t>CATMAT -304480- DISTRIBUIDOR DE CALCÁRIO DO TIPO COCHO COM 2 PNEUS NOVOS E CAPACIDADE PARA 1,0 TONELADA</t>
  </si>
  <si>
    <t>5240101391 - GRADE ARADORA DE ARRASTO DE 16 DISCOS, ESTRUTURA VIGAS TUBULARES, TIPO ENGATE DE ARRASTO, LARGURA ARADA APROXIMADAMENTE 1.750, PROFUNDIDADE SULCO 150 A 180, TIPO MANCAIS LUBRIFICADO A ÓLEO, SISTEMA TRANSPORTE RODAS/ACIONADAS PISTÃO HIDRÁULICO, QUANTIDADE DISCO MÍNIMO 16, DIÂMETRO DISCO MÍNIMO 26, CARACTERÍSTICAS ADICIONAIS CONTROLE REMOTO E RODEIRO SIMPLES, POTÊNCIA MÍNIMA REQUERIDA TRATOR 85, ESPAÇAMENTO APROXIMADAMENTE 235MM.</t>
  </si>
  <si>
    <t>318638</t>
  </si>
  <si>
    <t>GRADE ARADORA DE ARRASTO DE 16 DISCOS</t>
  </si>
  <si>
    <t>CATMAT -318638- GRADE ARADORA DE ARRASTO DE 16 DISCOS, ESTRUTURA VIGAS TUBULARES, TIPO ENGATE DE ARRASTO, LARGURA ARADA APROXIMADAMENTE 1.750, PROFUNDIDADE SULCO 150 A 180, TIPO MANCAIS LUBRIFICADO A ÓLEO, SISTEMA TRANSPORTE RODAS/ACIONADAS PISTÃO HIDRÁULICO, QUANTIDADE DISCO MÍNIMO 16, DIÂMETRO DISCO MÍNIMO 26, CARACTERÍSTICAS ADICIONAIS CONTROLE REMOTO E RODEIRO SIMPLES, POTÊNCIA MÍNIMA REQUERIDA TRATOR 85, ESPAÇAMENTO APROXIMADAMENTE 235MM.</t>
  </si>
  <si>
    <t>5240000103899 - GRADE NIVELADORA DE 24 DISCOS.  FORMA DE ACOPLAMENTO: BARRA DE TRAÇÃO (DE ARRASTO), COM CONTROLE REMOTO, COM DUAS SEÇÕES DE DISCOS, SENDO A PRIMEIRA COM DISCOS RECORTADOS E A SEGUNDA DE DISCOS LISOS DE 22 DE DIÂMETRO E 4,5 MM DE ESPESSURA, SISTEMA DE TRAVA DE CILINDRO PARA TRANSPORTE, MANCAIS COM DOIS ROLAMENTOS CÔNICOS EM BANHO DE ÓLEO PERMANENTE, REQUERIMENTO MÁXIMO DE POTÊNCIA DE 115 CV, SISTEMA DE RODAGEM COM COMANDO HIDRÁULICO, DE DISCOS DE 22´ DE DIÂMETRO POR 4,5 MM DE ESPESSURA.</t>
  </si>
  <si>
    <t>62995</t>
  </si>
  <si>
    <t>GRADE NIVELADORA DE 24 DISCOS</t>
  </si>
  <si>
    <t>CATMAT -268733- GRADE NIVELADORA DE 24 DISCOS. FORMA DE ACOPLAMENTO: BARRA DE TRAÇÃO (DE ARRASTO), COM CONTROLE REMOTO, COM DUAS SEÇÕES DE DISCOS, SENDO A PRIMEIRA COM DISCOS RECORTADOS E A SEGUNDA DE DISCOS LISOS DE 22 DE DIÂMETRO E 4,5 MM DE ESPESSURA, SISTEMA DE TRAVA DE CILINDRO PARA TRANSPORTE, MANCAIS COM DOIS ROLAMENTOS CÔNICOS EM BANHO DE ÓLEO PERMANENTE, REQUERIMENTO MÁXIMO DE POTÊNCIA DE 115 CV, SISTEMA DE RODAGEM COM COMANDO HIDRÁULICO, DE DISCOS DE 22´ DE DIÂMETRO POR 4,5 MM DE ESPESSURA.</t>
  </si>
  <si>
    <t>MODELADORA DE HAMBURGUER 112MM MANUAL</t>
  </si>
  <si>
    <t>258168</t>
  </si>
  <si>
    <t>HAMBURGUEIRA MANUAL 112MM</t>
  </si>
  <si>
    <t>CATMAT -258168- Hamburgueira manual, modeladora de hambúrguer diâmetro, 112mm, fabricada em alumínio e inox, similar a Picelli HP112.</t>
  </si>
  <si>
    <t>PRENSA MODELADORA DE HAMBÚRGUER, EM AÇO INOX, COM ALTURA REGULÁVEL, PARA HAMBÚRGUER DE ATÉ 200G, ACIONAMENTO MANUAL</t>
  </si>
  <si>
    <t>269412</t>
  </si>
  <si>
    <t>só mercado livre não é possível fazer cotações</t>
  </si>
  <si>
    <t>HAMBURGUEIRA MANUAL 200 g</t>
  </si>
  <si>
    <t xml:space="preserve">MOINHO TRITURADOR (6468)
</t>
  </si>
  <si>
    <t>106348</t>
  </si>
  <si>
    <t>MACRO MOINHO DE FACAS TIPO WILLY DE 1CV</t>
  </si>
  <si>
    <t>CATMAT -321806- MOINHO, MATERIAL GABINETE: AÇO CARBONO, MATERIAL TAMPA: ALUMÍNIO POLIDO, TIPO: FACA, COMPONENTES: 6 FACAS FIXAS E 4 MÓVEIS,3 PENEIRAS AÇO INOX MALHA, VOLTAGEM: 220 V, POTÊNCIA: 750 W, POTÊNCIA MOTOR: 1 CV, SISTEMA DE SEGURANÇA, GARANTIA MÍNIMA DE 12 MESES.</t>
  </si>
  <si>
    <t>MESA DESOPERCULADORA (8513)</t>
  </si>
  <si>
    <t>126713</t>
  </si>
  <si>
    <t>MESA DESOPERCULADORA APÍCOLA 52 QUADROS</t>
  </si>
  <si>
    <t>CATMAT -601709- MESA DESOPERCULADORA - APÍCOLA, MATERIAL: AÇO INOX AISI 304, CAPACIDADE: 52 QUADROS, CARACTERÍSTICAS ADICIONAIS:REGISTRO DE CORTE RÁPIDO INOX 1 1/4"</t>
  </si>
  <si>
    <t xml:space="preserve">MOEDOR DE CARNE ELÉTRICO (6656)
</t>
  </si>
  <si>
    <t>223012</t>
  </si>
  <si>
    <t>MOEDOR DE CARNE (PICADOR) 1/2 CV</t>
  </si>
  <si>
    <t>CATMAT -451433- MOEDOR DE CARNE (PICADOR); Com gabinete em aço inoxidável; Prato de segurança em aço inoxidável (bandeja); Pés antiderrapantes; Com disco de 5mm; bivolt ou 220 v; Potência aproximada de 1/2 HP. GArantia mínima de 12 meses.</t>
  </si>
  <si>
    <t>DESINTEGRADOR DE GRÃOS AGRÍCOLAS. LARGURA INTERNA DE 100 MM. COM 6 MARTELETES. DIÂMETRO DA POLIA DE 1 VA 95 MM. RPM DE 3.600. COM 2 NAVALHAS E 5 PENEIRAS (2 MM, 3 MM, 4,5 MM, 8 MM E 13 MM). MOTOR DE 3 CV. 
OU SUPERIOR AO DA MARCA: MAQTRON, MODELO: B-609.</t>
  </si>
  <si>
    <t>MOEDOR DE GRÃO COM MOTOR 3 CV</t>
  </si>
  <si>
    <t>CATMAT - 477472 - Desintegrador de grãos agrícolas. Largura interna de 100 mm. Com 6 marteletes. Diâmetro da polia de 1 VA 95 mm. RPM de 3.600. Com 2 navalhas e 5 peneiras (2 mm, 3 mm, 4,5 mm, 8 mm e 13 mm). Motor de 3 CV. Similar ou superior ao da Marca: MAQTRON, modelo: B-609.</t>
  </si>
  <si>
    <t>MOTO SERRA MS 460 - CAPACIDADE DO TANQUE DE COMBUSTIVEL (800 ML); CILINDRADA (76,5 CM³); CORRENTE 26 RS, 3/8 RAPID SUPER; PESO (6,6 KG); POTÊNCIA (6,0 CV); RELAÇÃO PESO/POTÊNCIA (1,5 KG/KW); SABRE RAPID SUPER; NÍVEL DE PRESSÃO SONORA (101,0DB(A); NÍVEL DE VIBRAÇÃO ESQUERDA/DIREITA (4,2/6,0 M/S²). SIMILAR A STIHL</t>
  </si>
  <si>
    <t>359089</t>
  </si>
  <si>
    <t>Mecanização</t>
  </si>
  <si>
    <t>MOTOSSERRA CILINDRADA 72,2 CM³ 5,9 CV</t>
  </si>
  <si>
    <t>Motosserra Cilindrada 72,2 cm³ 5,9 CV</t>
  </si>
  <si>
    <t>CATMAT -256551- Motosserra. Motor: Motor de 2 tempos, refrigerado a ar; Cilindrada: 72 cm³; Potência: 5,9 cv (4,4 kW). Características Adicionais: Sistema antivibração; Freio de corrente inercial; Design ergonômico; Similar ou superior a Still MS 462</t>
  </si>
  <si>
    <t>PAQUÍMETRO DIGITAL COM RÉGUA DE 15 CM. CÓD. SIPAC: 23000000011</t>
  </si>
  <si>
    <t>218322</t>
  </si>
  <si>
    <t>PAQUÍMETRO DIGITAL 150 MM</t>
  </si>
  <si>
    <t>CATMAT -218322- PAQUÍMETRO 150MM COM ESTOJO PLÁSTICO - PAQUÍMETRO DIGITAL , MATERIAL PONTAS METAL DURO, RESOLUÇÃO 0,01 MM, PRECISÃO +/- 0,02 MM, LEITURA 7,50 MM, APLICAÇÃO MEDIÇÃO EXTERNA/INTERNA PROFUNDIDADE E RESSALTOS, ALIMENTAÇÃO BATERIA 1,50 V, CAPACIDADE 150 MM, CARACTERÍSTICAS ADICIONAIS BOTÃO LIGA-DESLIGA, similar a marca e modelo MTX ‎316119</t>
  </si>
  <si>
    <t>PERFURADOR SOLO TIPO ESTRUTURA: VIGAS TUBULARES TIPO ENGATE: HIDRÁULICO TIPO ENGATE: HIDRÁULICO DIÂMETRO BROCA: 6/9/1/15/18/24 POL POTÊNCIA MÍNIMA REQUERIDA TRATOR: 80 HP PROFUNDIDADE PERFURAÇÃO: 1830 MM CARACTERÍSTICAS ADICIONAIS: ESPIRAL DUPLO</t>
  </si>
  <si>
    <t>353399</t>
  </si>
  <si>
    <t>PERFURATRIZ SOLO - ESTRUTURA DE VIGAS TUBULARES E ENGATE HIDRÁULICO</t>
  </si>
  <si>
    <t>Perfuratriz Solo - Estrutura de Vigas Tubulares e Engate Hidráulico</t>
  </si>
  <si>
    <t>CATMAT -353399- Perfuratriz Solo - Estrutura de Vigas Tubulares e Engate Hidráulico. Descrição: Tipo de perfurador: Perfuratriz Solo Estrutura: Vigas tubulares robustas que garantem alta resistência e durabilidade. Engate: Hidráulico para fácil conexão e operação com tratores compatíveis. Diâmetro da broca: Opções de 6, 9, 12, 15, 18 e 24 polegadas para atender a diferentes necessidades de perfuração. Potência mínima do trator: 80 HP para garantir o desempenho ideal da perfuratriz. Profundidade de perfuração: 1830 mm, ideal para a maioria das aplicações agrícolas e de construção.</t>
  </si>
  <si>
    <t>CATMAT -448269- PERFURADOR SOLO TIPO ESTRUTURA: SOLO , TIPO MOTOR: 2 TEMPOS, REFRIGERADO A AR, MONOCILÍNDRICO , POTÊNCIA: 2,5 HP, ROTAÇÃO LENTA: 3400 RPM, CAPACIDADE MÍNIMA TANQUE: 0,8 L, SISTEMA DE PARTIDA: MANUAL , DIMENSÕES DA BROCA: 80 X 20 CM, COMBUSTÍVEL: GASOLINA. GARANTIA MÍNIMA DE 12 MESES</t>
  </si>
  <si>
    <t>448269</t>
  </si>
  <si>
    <t>PERFURADOR DE SOLO À GASOLINA 2,5 HP</t>
  </si>
  <si>
    <t>Perfurador de Solo à Gasolina 2,5 HP</t>
  </si>
  <si>
    <t>VACINADOR AUTOMÁTICO</t>
  </si>
  <si>
    <t>471966</t>
  </si>
  <si>
    <t>PISTOLA VETERINÁRIA AUTOMÁTICA CROMADA - 50ML</t>
  </si>
  <si>
    <t>CATMAT -471966- Vacinador automático tipo pistola com estojo completo, fabricado liga de alumínio e metal Cromado, tubo de vidro, dosador de alta precisão: de 1 a 5 ml, reservatório de 50 mL fácil regulagem e visualização, encaixe Luer-Lock de fácil manuseio, empunhadura ergométrico que proporciona o máximo conforto nas aplicações em grandes rebanhos. Contém: Pistola de vacinação com cilindro interno; 1 cilindro reserva em vidro; 12 agulhas hipodérmicas; Kit de reparos, 1 maleta, 1 manual de instruções, similar ou superior HOPPNER 310228, garantia mínima 12 meses.</t>
  </si>
  <si>
    <t xml:space="preserve">PRENSA PARA QUEIJO HORIZONTAL - FORMAS DE 1KG - 4 QUEIJOS SIMULTÂNEOS
</t>
  </si>
  <si>
    <t>PRENSA MECÂNICA MANUAL 1KG COM 10 FORMAS REDONDAS PARA QUEIJO</t>
  </si>
  <si>
    <t>CATMAT -269412- PRENSA MECÂNICA MANUAL SIMPLES PARA ATÉ 10 FORMAS REDONDAS DE 1KG. Material: Aço Inoxidável. Acompanha: 1 Prensa em inox para forma redonda, com capacidade para 10 formas de 1 Kg. 1 Peso em aço inox compatível com o modelo da prensa. 10 Formas Minas Padrão de 1 kg, completas e redondas. 10 Conjuntos de dessoradores completos para as Formas Minas Padrão de 1 kg.</t>
  </si>
  <si>
    <t>5240000103819 - PULVERIZADOR AGRÍCOLA DE BARRA 600 L, COM 12 M DE LARGURA, COM BICOS (LEQUE AMARELOS)</t>
  </si>
  <si>
    <t>150731</t>
  </si>
  <si>
    <t>PULVERIZADOR AGRÍCOLA DE BARRA 600 L</t>
  </si>
  <si>
    <t>CATMAT -270190- PULVERIZADOR AGRÍCOLA DE BARRA 600 L, COM 12 M DE LARGURA, COM BICOS (LEQUE AMARELOS)</t>
  </si>
  <si>
    <t>PULVERIZADOR COSTAL MANUAL, MATERIAL TANQUE: POLIETILENO, CAPACIDADE TANQUE: 20 L, PESO BRUTO MÁXIMO: 31,50 KG, APLICAÇÃO: PULVERIZAÇÃO DE "GASES" E LÍQUIDOS</t>
  </si>
  <si>
    <t>231314</t>
  </si>
  <si>
    <t>PULVERIZADOR COSTAL MANUAL 20 L</t>
  </si>
  <si>
    <t>CATMAT -231314- Pulverizador costal manual, material tanque: polietileno, capacidade tanque: 20 litros, peso bruto máximo: 31,50 kg, aplicação: pulverização de gases e líquido.</t>
  </si>
  <si>
    <t xml:space="preserve">5240000103847 - PULVERIZADOR COSTAL MOTORIZADO, PULVERIZADOR COSTAL ELÉTRICO 16L. CARACTERISTÍCAS: TIPO DE BOMBA: DIAFRAGMA; VAZÃO MÁXIMA: 4 L/MIN; PRESSÃO MÁXIMA: 4 BAR (58 PSI); DURAÇÃO DA BATERIA: 8 A 10 HORAS; GARATIA MÍNIMA 12 MESE
</t>
  </si>
  <si>
    <t>63207</t>
  </si>
  <si>
    <t>PULVERIZADOR COSTAL MOTORIZADO 16 L</t>
  </si>
  <si>
    <t xml:space="preserve"> PULVERIZADOR COSTAL MOTORIZADO 16 L</t>
  </si>
  <si>
    <t>CATMAT -452805- PULVERIZADOR COSTAL MOTORIZADO, PULVERIZADOR COSTAL ELÉTRICO 16L. CARACTERISTÍCAS: TIPO DE BOMBA: DIAFRAGMA; VAZÃO MÁXIMA: 4 L/MIN; PRESSÃO MÁXIMA: 4 BAR (58 PSI); DURAÇÃO DA BATERIA: 8 A 10 HORAS; GARATIA MÍNIMA 12 MESES</t>
  </si>
  <si>
    <t>CATMAT -347541- QUARTEADOR DE AMOSTRAS EM AÇO INOX 16 PLANOS, FABRICADO COM CHAPA DE AÇO INOXIDÁVEL, PLANOS INCLINADOS 45°, ACABAMENTO POLIDO; ACOMPANHA TRÊS BANDEJAS; GARANTIA MÍNIMA DE 12 MESES.</t>
  </si>
  <si>
    <t>347541</t>
  </si>
  <si>
    <t>QUARTEADOR DE AMOSTRAS EM AÇO INOX 16 PLANOS 25 MM</t>
  </si>
  <si>
    <t>CATMAT -347541- QUARTEADOR DE AMOSTRAS EM AÇO INOX 16 PLANOS, TAMANHO DOS PLANO 25 MM, FABRICADO COM CHAPA DE AÇO INOXIDÁVEL, PLANOS INCLINADOS 45°, ACABAMENTO POLIDO; ACOMPANHA TRÊS BANDEJAS; GARANTIA MÍNIMA DE 12 MESES.</t>
  </si>
  <si>
    <t xml:space="preserve">ROÇADEIRA (6648)
</t>
  </si>
  <si>
    <t>478593</t>
  </si>
  <si>
    <t>ROÇADEIRA PROFISSIONAL TIPO SABRE PARA USO SUPERIOR 8H/DIA</t>
  </si>
  <si>
    <t>CATMAT -453258- Roçadeira profissional completa com 3 lâminas, para jornada de trabalho superiores a 8 h/dia a gasolina, com no mínimo 35,2 cilindradas, com potência mínima de 1,5kW (2cv), com capacidade de tanque de no mínimo 580 ml pesando no máximo até 11 kg, similar ou superior a Stihl FS220 garantia mínima de 12 meses, assistência técnica no estado de Alagoas.</t>
  </si>
  <si>
    <t>SONAR GPS LOWRANCE HOOK2-4X C/ TRANSDUTOR BULLET SKIMMER INFORMAÇÕES DO PRODUTO SONAR GPS LOWRANCE HOOK2-4X C/ TRANSDUTOR BULLET SKIMMER HOOK2 4X COM TRANSDUTOR DE POPA E GPSPERFEITO PARA CAIAQUES E EMBARCAÇÕES COM UM ESPAÇO PEQUENO NO PAINEL O HOOK2 CONTA COM UM TRANSDUTOR DE CASCO DE ÓTIMA RESOLUÇÃO E UM GPS QUE PERMITE A MARCAÇÃO E NAVEGAÇÃO ENTRE PONTOS. O FISHFINDER MAIS INTERATIVO DO MUNDO! COM O HOOK2, VOCÊ VAI PASSAR MAIS TEMPO PESCANDO E MENOS TEMPO MEXENDO EM CONFIGURAÇÕES COMPLICADAS. COM ESSE PACOTE VOCÊ VAI TER O PERFEITO MIX DE SIMPLICIDADE E POTÊNCIA, MENUS DE FÁCIL INTERPRETAÇÃO. TRANSDUTOR DE 200KHZ COM UM CONE DE COBERTURA DE ATÉ 44 GRAUS QUE AJUDA VOCÊ A ENCONTRAR MAIS PEIXES, O DOBRO DA COBERTURA DE UM TRANSDUTOR 200KHZ CONVENCIONAL! DISPLAY DE 4 POLEGADAS COM TECNOLOGIA SOLARMAX: IMAGENS DE PEIXES E ESTRUTURAS COM ALTO NÍVEL DE DETALHE E RESOLUÇÃO, UM DISPLAY COM ÓTIMA CLARIDADE, VISÍVEL A LUZ DO DIA. FUNÇÃO SONAR COM AJUSTE AUTOMÁTICO: O HOOK2 SE AJUSTA AUTOMATICAMENTE AO SONAR CONECTADO PERMITINDO QUE VOCÊ GASTE MAIS TEMPO PESCANDO E MENOS TEMPO CONFIGURANDO. MENU DE FÁCIL UTILIZAÇÃO E KEYPAD DEDICADO: FAÇA AJUSTES DE SUA PREFERÊNCIA COM APENAS ALGUNS TOQUES ATRAVÉS DO LAYOUT SIMPLIFICADO DOS MEUS E DO KEYPAD DEDICADO. LOWRANCE® WIDE-ANGLE BROADBAND SONAR: A TECNOLOGIA BROADBAND DE VARREDURA DO SONAR LOWRANCE É COMPROVADAMENTE SUPERIOR E TORNA MAIS FÁCIL SUA PESCARIA, PERMITINDO QUE VOCÊ FIQUE ONDE OS PEIXES ESTÃO COM A MELHOR VISUALIZAÇÃO DA TELA DE SONAR. PODE SER MONTADO EM UM PAINEL OU COM SUPORTE DE ENGATE RÁPIDO, PERMITINDO QUE VOCÊ REMOVA DE SUA EMBARCAÇÃO SEMPRE QUE NECESSÁRIO. CARACTERÍSTICAS RÁPIDAS DISPLAY COM TECNOLOGIA SOLARMAX DE 4 POLEGADAS CONFIGURAÇÕES DE SONAR COM AJUSTE AUTOMÁTICO O DOBRO DE ÁREA DE COBERTURA COMPARADO COM SONARES COMUNS MENUS DE FÁCIL ACESSO E UTILIZAÇÃO KEYPAD OTIMIZADO QUE PERMITE ACESSO A CONFIGURAÇÕES PRINCIPAIS COM UM TOQUE GPS SIMPLES E ACURADO (NÃO ACEITA CARTA NÁUTICA) MONTAGEM EM PAINEL OU COM SUPORTE DE ENGATE RÁPIDO NA CAIXA FUSÍVEL HDS E SUPORTE PARA FUSÍVEL TRANSDUTOR BULLET SKIMMER XDCR SUPORTE DE MONTAGEM DO TRANSDUTOR SUPORTE DE ENGATE RÁPIDO ESPECIFICAÇÕES TAMANHO DA TELA 4.3 POLEGADAS DIMENSÕES EM CM 16.53 L X 9.65 A X 8,40 P ORIENTAÇÃO DO DISPLAY HORIZONTAL DISPLAY COLORIDO TIPO DO DISPLAY WVGA COLOR TFT LCD PROFUNDIDADE MÁXIMA (PODE VARIAR DE ACORDO COM O TIPO DE ÁGUA) 152M MONTAGEM EMBUTIDO OU SOBREPOSTO COM ENGATE RÁPIDO RESOLUÇÃO 480 X 272 SONAR 200KHZ COM SENSOR DE TEMPERATURA TIPO DO TRANSDUTOR BULLET SKIMMER PARA MONTAGEM NA POPA CLASSIFICAÇÃO DE PROTEÇÃO IPX7 MENU EM PORTUGUÊS BRASIL GARANTIA DE 1 ANO</t>
  </si>
  <si>
    <t>108774</t>
  </si>
  <si>
    <t>SONAR E GPS PARA PESCA</t>
  </si>
  <si>
    <t>Sonar e gps para pesca</t>
  </si>
  <si>
    <t xml:space="preserve">CATMAT -220005- Sonar e gps para pesca. Display de 4 polegadas: Imagens nítidas e detalhadas de peixes e estruturas. Ótima clareza, visível à luz do dia. Sonar com ajuste automático: O dispositivo se ajusta automaticamente ao sonar conectado para que você possa pescar mais e configurar menos. Menu de fácil utilização e teclado dedicado: Faça ajustes com apenas alguns toques. Especificações: Tipo do transdutor: Bullet Skimmer para montagem na popa. Classificação de proteção: IPX7. Garantia: 1 ano Na caixa: Sonar GPS; transdutor para sonar usado em pescaria; Suporte de montagem do transdutor; Suporte de engate rápido; Fusível e suporte para fusível. Similar Sonar GPS Lowrance HOOK2-4x c/ Transdutor Bullet Skimmer </t>
  </si>
  <si>
    <t>SUBSOLADOR DE 2 HASTES</t>
  </si>
  <si>
    <t>221779</t>
  </si>
  <si>
    <r>
      <rPr>
        <rFont val="Arial"/>
        <color rgb="FF0000FF"/>
      </rPr>
      <t xml:space="preserve">Mecanização; </t>
    </r>
    <r>
      <rPr>
        <rFont val="Arial"/>
        <color rgb="FF1155CC"/>
        <u/>
      </rPr>
      <t>https://www.marcassio.com.br/produtos/subsolador-para-trator-com-5-hastes/</t>
    </r>
  </si>
  <si>
    <t xml:space="preserve">Subsolador com Chassis em aço carbono | cantoneira soldada com reforços internos soldados por dentro da cantoneira; Estilo “mão francesa” para dar maior resistência ao chassi; Modelo 2 hastes – SM5; Acoplamento ao hidráulico do Trator através do 1º | 2º e 3º ponto do trator; Possui abraçadeiras função fusíveis de segurança que se rompem com impactos; Abraçadeiras de aço laminado 22,2 mm de diâmetro para porcas 7/8” ; Hastes sem nada de solda sendo em aço carbono de alta liga fundido; Profundidade de trabalho 0 a 60 cm | do chão até em baixo do chassis;  Largura chassis: 1,80 metros sendo que pode ser solicitado em outras medidas; Ideal para tratores a partir de 50 cv; Acompanha pinos e travas para acoplamento ; Ponteiras reversíveis em aço temperado aumentando assim sua vida útil;  Pode ser adquirido com 3 hastes na frente e 2 atrás ou vice-versa; As rodas possuem 40 cm de diâmetro e 17 cm de largura; Cada roda possui 2 rolamentos blindados e com uma graxeira para lubrificação; A haste central da roda de 1”x3” (polegadas) com furos para regulagem de altura; Chave para aperto das abraçadeiras: 33 | 34 mm; Chave para regulagem da profundidade: 24 mm
 </t>
  </si>
  <si>
    <t>5240000103822 - SULCADOR DE 3 LINHAS ACOPLAVEL COM CHASSIS 4X4 E ESPAÇAMENTO DE 0,5 X 1,8M, COM BICOS, ASTES, ESTRUTURA E ALETAS REFORÇADAS PARA EXECUTAR SERVIÇOS EM SOLOS PESADOS.</t>
  </si>
  <si>
    <t>150384</t>
  </si>
  <si>
    <t>SULCADOR DE 3 LINHAS 0,5 X 1,8M</t>
  </si>
  <si>
    <t>CATMAT -325485- SULCADOR DE 3 LINHAS ACOPLAVEL COM CHASSIS 4X4 E ESPAÇAMENTO DE 0,5 X 1,8M, COM BICOS, ASTES, ESTRUTURA E ALETAS REFORÇADAS PARA EXECUTAR SERVIÇOS EM SOLOS PESADOS.</t>
  </si>
  <si>
    <t>CATMAT -248898- TENSÍMETROS DIGITAIS DE AGULHA, SIMILAR OU SUPERIOR A MARCA BLUMAT.</t>
  </si>
  <si>
    <t>248898</t>
  </si>
  <si>
    <t>TENSÍMETRO DIGITAL DE AGULHA.</t>
  </si>
  <si>
    <t>Tensímetro Digital de Agulha - Tensiômetro</t>
  </si>
  <si>
    <t>CATMAT -248898- Tensímetros Digitais de Agulha, similar ou superior a marca Blumat.</t>
  </si>
  <si>
    <t xml:space="preserve">MÁQUINA TRITURADORA (6613)
</t>
  </si>
  <si>
    <t>272922</t>
  </si>
  <si>
    <t>TRITURADOR FORRAGEIRO 2CV 10 MARTELOS</t>
  </si>
  <si>
    <t>CATMAT -464828- Triturador forrageiro com motor monofásico 2cv, ficha técnica: potência : 2 cv, tensão: 220 v, tipo: monofásico, rotação por minuto: 3600 rpm, quantidade de martelo: número de martelos: 10, número de facas: 2, similar ou superior trapp-2932415 trf 400 2cv, garantia mínima de 12 meses.</t>
  </si>
  <si>
    <t>SIPAC 291000000066 - CATMAT 604843 - TRONCO PARA CONTENÇÃO DE BOVINOS. LATERAIS COM 2 PORTINHOLAS NA PARTE SUPERIOR E 5 VIGAS SALVA-VIDAS NA PARTE INFERIOR. • SISTEMA DE CONTENÇÃO COM 2 OU 3 COMANDOS DISTINTOS, UM PARA FECHAR A GUILHOTINA QUE PRENDE O ANIMAL PELO PESCOÇO E OUTRO PARA FECHAR AS DUAS LATERAIS QUE APERTAM O ANIMAL DE PEQUENO OU GRANDE PORTE. • O SISTEMA DE GUILHOTINA PERMITE CONTENÇÃO FIRME DO ANIMAL, SEM MACHUCÁ-LO. • 4 COMPARTIMENTOS NO MÍNIMO, E PREPARADO PARA MONTAGEM SOBRE BASE DE BALANÇA DIGITAL ( SIMILAR A BALANÇA TOLEDO, MODELO MGR CAMPO). • TRONCO PRODUZIDO COM MADEIRA DE LEI. • POSSUI TRAVESSA DE SEGURANÇA (CONHECIDA COMO CAMBÃO) REGULÁVEL. • AMPLA CABINE PARA O TÉCNICO COM PORTILHOLA ANTI-COICE. • MAIOR FACILIDADE E SEGURANÇA PARA IMOBILIZAR COMPLETAMENTE O ANIMAL PARA VARIADAS OPERAÇÕES DE MANEJO. LARG. MÁX. SUP.: 2,50 M A 3,00M LARG. MÁX. INF.: 1,60 M ALTURA MÁX. TOTAL: 3,00 A 3,50 M COMPRIMENTO TOTAL: 4,00 M ABERTURA SUP. LIVRE: 0,96 M ABERTURA INF. LIVRE: 0,36 M A 0,52 M</t>
  </si>
  <si>
    <t>não tenho competência</t>
  </si>
  <si>
    <t>TRONCO PARA CONTENÇÃO DE BOVINOS</t>
  </si>
  <si>
    <t>TRONCO PARA CONTENÇÃO DE BOVINOS AMERICANO</t>
  </si>
  <si>
    <t>CATMAT 604843 - LATERAIS COM 2 PORTINHOLAS NA PARTE SUPERIOR E 5 VIGAS SALVA-VIDAS NA PARTE INFERIOR. • SISTEMA DE CONTENÇÃO COM 2 OU 3 COMANDOS DISTINTOS, UM PARA FECHAR A GUILHOTINA QUE PRENDE O ANIMAL PELO PESCOÇO E OUTRO PARA FECHAR AS DUAS LATERAIS QUE APERTAM O ANIMAL DE PEQUENO OU GRANDE PORTE. • O SISTEMA DE GUILHOTINA PERMITE CONTENÇÃO FIRME DO ANIMAL, SEM MACHUCÁ-LO. • 4 COMPARTIMENTOS NO MÍNIMO, E PREPARADO PARA MONTAGEM SOBRE BASE DE BALANÇA DIGITAL (SIMILAR A BALANÇA TOLEDO, MODELO MGR CAMPO). • TRONCO PRODUZIDO COM MADEIRA DE LEI. • POSSUI TRAVESSA DE SEGURANÇA (CONHECIDA COMO CAMBÃO) REGULÁVEL. • AMPLA CABINE PARA O TÉCNICO COM PORTILHOLA ANTI-COICE. • MAIOR FACILIDADE E SEGURANÇA PARA IMOBILIZAR COMPLETAMENTE O ANIMAL PARA VARIADAS OPERAÇÕES DE MANEJO. LARG. MÁX. SUP.: 2,50 M A 3,00M LARG. MÁX. INF.: 1,60 M ALTURA MÁX. TOTAL: 3,00 A 3,50 M COMPRIMENTO TOTAL: 4,00 M ABERTURA SUP. LIVRE: 0,96 M ABERTURA INF. LIVRE: 0,36 M A 0,52 M.Composto por 3 compartimentos (2 para o animal e 1 para o técnico), com 4 portões de acesso lateral, sendo todos inteiriços. modelo  montado sobre travessões de madeira em Chassi Metálico.Possui Travessa de Segurança (também conhecida como cambão) regulável.</t>
  </si>
  <si>
    <t>GPS GEODÉSICO - SISTEMA RTK TRIMBLE R4 BASE E ROVER, COM RÁDIO EXTERNO E COLETOR SLATE (PN SLSU-R4-1123-03) COMPOSTO DE: -53658-20 TRANSPORT CASE (FOR R4/R6/R8 RECEIVER KIT), LARGE -94443-30 FRU - RECEIVER R4 MODEL 3 W/O RADIO (LATIN AMERICA) -94443-36 FRU - RECEIVER R4 MODEL 3 W/ -66 RADIO (LATIN AMERICA) -44085-46 ANT PORTABL 6" WHIP 425-475MHZ 92600 BATTERY - LI-ION, 2.6AH, 7.4V 19.2 WH (4X) -53018010 CHARGER DUAL BATTERY SLOT (2X) -55001403 POWER SUPPLY FOR CHARGER (2X) -55001402 CABLE KIT AC FOR POWER SUPPLY (2X) -59043 CABLE -DATA, DB9(F) TO DB9(F), NULL MODEM -52607 ACCESSORIES - POLE EXTENSION 25 CM -SLT1100-101 TRIMBLE SLATE CONTROLLER W/TRIMBLE ACCESS AND EXTENDED BATTERY -90624-00 TRIMBLE SLATE ACCESSORY - GNSS ACCESSORY KIT -43169-10 ROD -2.0M CARBON FIBER RANGE POLE WITHOUT BIPOD -74450-65-00 TDL 450H RADIO KIT; 430-470 MHZ, 35W -51870-50-70 ANTENNA WHIP -UNITY GAIN, 450-470MHZ -63610-00 OFFICE SOFTWARE - TBC ADVANCED -52426-82 TRIMBLE R4 GLONASS UPGRADE (FACTORY) E OS SEGUINTES ACESSÓRIOS: O2 TRIPÉ DE MADEIRA (PN - 12178); 01 BASE NIVELANTE COM PRUMO ÓTICO (PN - 12179); ADAPTADOR PARA BASE NIVELANTE (PN - 12180); 01 KIT DE MONTAGEM DA ANTENA DO RÁDIO.</t>
  </si>
  <si>
    <t>GPS GEODÉSICO REAL TIME KINEMATIC</t>
  </si>
  <si>
    <t>GPS GEODÉSICO Real Time Kinematic</t>
  </si>
  <si>
    <t>CATMAT -602165- Sistema de Levantamento Geodésico RTK de Alta Precisão: É composta: 1 GPS Geodésico - Sistema RTK: É um sistema de posicionamento global de alta precisão utilizado em levantamentos geodésicos. O RTK significa "Real Time Kinematic", que permite correção em tempo real dos dados coletados, aumentando a precisão da localização.  2. Estação Base: Esta é a estação base do sistema, que fica fixa em um ponto conhecido e transmite sinais de correção para o receptor móvel. 3. Receptor Móvel: É o receptor móvel que percorre a área a ser mapeada e recebe os sinais de correção da base para obter a localização precisa. 4. Rádio Externo: É usado para comunicação entre a base e o rover, transmitindo os sinais de correção. 5. Coletor de Dados: É um computador portátil robusto utilizado para coletar dados de localização, visualizar mapas e controlar o sistema. Componentes Adicionais: Maleta de transporte: Para armazenar e transportar o equipamento com segurança. Similar ao modelo Trimble Modelo: R4. Garantia mínima de 12 meses.</t>
  </si>
  <si>
    <t>GPS PORTÁTIL/EQUIPAMENTO PARA O CAMPO, COM ALTITUDE BAROMÉTRICA ,
TAMANHO DO VISOR, LXA: 1.43" X 2.15" (3.6 X 5.5 CM); 2.6" DIAG (6.6 CM)
RESOLUÇÃO DO VISOR, LXA: 160 X 240 PIXELS, TIPO DE VISOR: TELA TFT SENSÍVEL AO TOQUE COLORIDA TRANSREFLEXIVA, À PROVA D'ÁGUA: SIM (IPX7)
FLUTUA: NÃO ,RECEPTOR DE ALTA SENSIBILIDADE: SIM , INTERFACE: USB/WIFI
MAPAS E MEMÓRIA: MAPA BASE: SIM , CAPACIDADE DE INCLUIR MAPAS: SIM, MEMÓRIA INTERNA: 850 MB , ACEITA CARTÕES DE DADOS: CARTÃO MICROSD™ , PARADAS/FAVORITOS/LOCALIZAÇÕES: 1000, ROTAS: 50 , REGISTRO DE TRAJETO: 10.000 PONTOS, 200 TRAJETOS SALVOS, CARACTERÍSTICAS: ROTEAMENTO AUTOMÁTICO (ROTEAMENTO EM ESTRADAS CURVA A CURVA): SIM (COM MAPEAMENTO OPCIONAL PARA ESTRADAS DETALHADAS), BÚSSOLA ELETRÔNICA: SIM (COMPENSAÇÃO DE INCLINAÇÃO, 3 EIXOS) , TELA SENSÍVEL AO TOQUE: SIM, ALTÍMETRO BAROMÉTRICO: SIM
CÂMERA: SIM, PODE SER FACILMENTE USADO PARA GEOCACHING: SIM (INFORMATIZADO), COMPATÍVEL COM MAPAS PERSONALIZADOS: SIM
JOGOS DE GPS EXTERNO: NÃO,CALENDÁRIO DE CAÇA/PESCA: SIM
INFORMAÇÕES SOBRE O SOL E A LUA: SIM, TABELAS DE MARÉS: SIM, CÁLCULOS DE ÁREA: SIM, POIS PERSONALIZADOS (CAPACIDADE DE INCLUIR OUTROS PONTOS DE INTERESSE): SIM, TRANSFERÊNCIA UNIDADE A UNIDADE (COMPARTILHA DADOS SEM FIO COM UNIDADES SIMILARES): SIM, PROGRAMA GTPRO, DUS CHAVES MAGNÉTICA E CABO USB: SIM</t>
  </si>
  <si>
    <t>GPS PORTÁTIL ROBUSTO E VERSÁTIL</t>
  </si>
  <si>
    <t>GPS portátil robusto e versátil</t>
  </si>
  <si>
    <t>CATMAT -603487- GPS portátil robusto e versátil com vários recursos para uso em campo. GPS de alta sensibilidade: garante recepção precisa do sinal mesmo em ambientes desafiadores. Tela sensível ao toque colorida transflectiva de 2,6 polegadas: facilita a visualização em qualquer condição de iluminação. Mapeamento. Memoria: Suporte para cartão microSD™ para armazenamento de mapas e dados adicionais. Registro de trajeto de até 10.000 pontos e 200 trajetos salvos. À prova d'água: classificação IPX7 para proteção contra imersão acidental em água. Similar ao modelo Garmin eTrex 32x. Garantia mínima de 12 meses.</t>
  </si>
  <si>
    <t>TOSADOR USO VETERINÁRIO, TIPO: LÂMINA AÇO CARBONO, COMPONENTES: 3 VELOCIDADES (SENDO A MENOS DE NO MÍNIMO 3000 RPM), BIVOLT, COMPONENTES ADICIONAIS: LÂMINA TAMANHO 40, C, ÓLEO LUBRIFICANTE, TIPO ALIMENTAÇÃO: ELÉTRICA, C, CABO MÍNIMO 3 M, APLICAÇÃO: P, ANIMAL DE PEQUENO PORTE.</t>
  </si>
  <si>
    <t>470997</t>
  </si>
  <si>
    <t>TOSADOR USO VETERINÁRIO 30W BIVOLT DUAS VELOCIDADES</t>
  </si>
  <si>
    <t>CATMAT -470997- Máquina de Tosa: Potência da máquina: 30W; Bivolt (100-240V 50/60Hz); Duas velocidades: mínima 3000 e máxima 3800 RPM; Máquina de Baixo Ruído, abaixo de 70 dB; Composição da Venda:1 Lâmina de Tosa 40  (já instalada na Máquina de Tosa); 1 Óleo lubrificante; 1 Escova de limpeza;1 Manual; 1 Fonte de alimentação com encaixe no padrão brasileiro. Para animais de pequeno porte. Garantia mínima de 12 meses.</t>
  </si>
  <si>
    <t>"TRIPÉ DE ALUMÍNIO PARA NÍVEIS, TEODOLITOS E ESTAÇÃO TOTAL;
MATERIAL: ALUMÍNIO;
SISTEMA DE TRAVA: DUPLA (BORBOLETA E RÁPIDA NO MESMO TRIPÉ);
PERNAS EXTENSÍVEIS, COM ALTURA MÁXIMA ENTRE 1,65 M E 1,71 M;
PARAFUSO UNIVERSAL PARA EQUIPAMENTOS TOPOGRÁFICOS E MESA PLANA.
GARANTIA: 1 ANO A PARTIR DA DATA DE ACEITE DO PRODUTO."</t>
  </si>
  <si>
    <t>TRIPÉ DE ALUMÍNIO DUPLA TRAVA TOPOGRAFIA</t>
  </si>
  <si>
    <t>Tripé de Alumínio Dupla Trava Topografia</t>
  </si>
  <si>
    <t>CATMAT -602222- Tripé de Alumínio com Trava Dupla. Características: Material: Alumínio resistente à corrosão e intempéries. Sistema de Trava Dupla: Travas borboleta e rápida para máxima estabilidade e ajuste rápido. Pernas Extensíveis: Ajustável entre 100 cm e 170 cm para diversos usos. Parafuso Universal: Compatível com diversos equipamentos topográficos. Tipo de rosca 5/8". Mesa Plana: Superfície estável para o equipamento. Mesa Plana: Superfície estável para o equipamento. Garantia: 1 ano contra defeitos de fabricação. Compatibilidade Ampla: Funciona com a maioria dos instrumentos topográficos. Similar ao modelo Tripé de alumínio Modelo J30</t>
  </si>
  <si>
    <t>ACESSÓRIO DE TOPOGRAFIA;
MATERIAL: ALUMÍNIO;
TIOP: TRIPÉ EXTENSÍVEL PARA BASTÃO TOPOGRÁFICO;
CARACTERÍSTICAS: PARA BASTÕES DE ATÉ 8 M.</t>
  </si>
  <si>
    <t>TRIPÉ EXTENSÍVEL PARA BASTÃO TOPOGRÁFICO</t>
  </si>
  <si>
    <t>CATMAT -602222- Tripé em Alumínio para Bastão Topográfico. Material: Alumínio. Tipo: Tripé extensível para bastão topográfico. Compatibilidade: Compatível com bastões topográficos de até 8 metros de comprimento.Estabilidade: Pés antiderrapantes garantem estabilidade em qualquer superfície, mesmo em terrenos irregulares. Incluso: 1 Tripé de Alumínio p/ Bastão 1 estojo de transporte. Similar Marca Xpex Modelo CLS-33</t>
  </si>
  <si>
    <t>"BALIZA PARA TOPOGRAFIA (EQUIPAMENTO PARA VISADA DE TEODOLITO); DIVISÕES DE 50 CM (CORES BRANCO E VERMELHO INTERCALADOS); DIMENSÕES: 2 M DE ALTURA E 25 MM DE DIÂMETRO; ACOMPANHA BOLSA DE TRANSPORTE.</t>
  </si>
  <si>
    <t>73610</t>
  </si>
  <si>
    <t>BALIZA PARA TOPOGRAFIA FABRICADO EM TUBO DE AÇO 2 M</t>
  </si>
  <si>
    <t>CATMAT -605747- A baliza para topografia é um equipamento essencial para visada de teodolito em diversos trabalhos de topografia, engenharia e geodésia. Características Deste Item: Material: Fabricada aço, para garantir durabilidade e facilitar o transporte. Dimensões: Altura: 2 metros, ideal para a maioria das aplicações topográficas.</t>
  </si>
  <si>
    <t>BOMBA DE ÁGUA MONOESTÁGIO PERIFÉRICA MONOFÁSICA 3,0 CV 220V
CONEXÃO ENTRADA(SUCÇÃO): 1" OU 1.1/2" /SAÍDA(RECALQUE): 1" OU 1.1/2"/ BOCAIS COM ROSCA BSP / ROTOR FECHADO EM ALUMÍNIO / TIPO CENTRIFUGA / DIÂMETRO DO ROTO: 143 MM ( MÍNIMO) / POTÊNCIA 3,0 CV / ALIMENTAÇÃO: 220V OU BIVOLT / 60HZ / ALTURA MANOMÉTRICA MÁXIMA( M.C.A): ATÉ 36 M / SUCÇÃO MÁXIMA (M.C.A.): 8 METROS / SELO MECÂNICO / 2 POLOS / ROTAÇÃO MÍNIMA: 3.500 R.P.M / GARANTIA MÍNIMA CONTRA VÍCIOS E DEFEITO DE FABRICAÇÃO DE 12 MESES / ASSISTÊNCIA TÉCNICA AUTORIZADA NO ESTADO DE ALAGOAS / SIMILAR OU SUPERIOR AO MODELO SCHNEIDER BC-92S 1B 3,0 CV.</t>
  </si>
  <si>
    <t>404728</t>
  </si>
  <si>
    <t>BOMBA CENTRÍFUGA DE ÁGUA 3CV MONOFÁSICA 220 V</t>
  </si>
  <si>
    <t>CATMAT -460336- BOMBA DE ÁGUA MONOESTÁGIO PERIFÉRICA MONOFÁSICA 3,0 CV 220V CONEXÃO ENTRADA(SUCÇÃO): 1" OU 1.1/2" /SAÍDA(RECALQUE): 1" OU 1.1/2"/ BOCAIS COM ROSCA BSP / ROTOR FECHADO EM ALUMÍNIO / TIPO CENTRIFUGA / DIÂMETRO DO ROTO: 143 MM ( MÍNIMO) / POTÊNCIA 3,0 CV / ALIMENTAÇÃO: 220V OU BIVOLT / 60HZ / ALTURA MANOMÉTRICA MÁXIMA( M.C.A): ATÉ 36 M / SUCÇÃO MÁXIMA (M.C.A.): 8 METROS / SELO MECÂNICO / 2 POLOS / ROTAÇÃO MÍNIMA: 3.500 R.P.M / GARANTIA MÍNIMA CONTRA VÍCIOS E DEFEITO DE FABRICAÇÃO DE 12 MESES / ASSISTÊNCIA TÉCNICA AUTORIZADA NO ESTADO DE ALAGOAS / SIMILAR OU SUPERIOR AO MODELO SCHNEIDER BC-92S 1B 3,0 CV.</t>
  </si>
  <si>
    <t>BÚSSOLA NAVEGAÇÃO;
MATERIAL: TERMOPLÁSTICO DE ALTA, MÉDIA E BAIXA DENSIDADE;
LIMBO MÓVEL, COM RÉGUA, MARCAÇÃO DE ESCALAS 1:25000 E 1:50000;
LUPA E INDICADORES DOS PONTOS CARDEAIS E DO NORTE DA AGULHA PINTADOS."</t>
  </si>
  <si>
    <t>26131</t>
  </si>
  <si>
    <t>BÚSSOLA MAPA</t>
  </si>
  <si>
    <t>Bússola MAPA</t>
  </si>
  <si>
    <t>CATMAT -234101- Bússola de Navegação MATERIAL: TERMOPLÁSTICO DE ALTA, MÉDIA E BAIXA DENSIDADE; LIMBO MÓVEL, COM RÉGUA, MARCAÇÃO DE ESCALAS 1:25000; LUPA E INDICADORES DOS PONTOS CARDEAIS E DO NORTE DA AGULHA PINTADOS. Similar a Bússola Suunto A-30</t>
  </si>
  <si>
    <t>CAIXA PARA CRIAÇÃO DE CAMUNDONGOS 29 X 46 X 19 CM        -
CATMAT -406406- CAIXA TRANSPORTE ANIMAL, MATERIAL: POLIPROPILENO INJETADO, DIMENSÕES: 29 X 46 X 19 CM, CARACTERÍSTICAS ADICIONAIS: TAMPA COM VENTILAÇÃO, DIVISÓRIA REMOVÍVEL, FILTRO, APLICAÇÃO: CAMUDONGO, TIPO: AUTOCLAVÁVEL, CARACTERÍSTICAS OPCIONAIS: 4 TRAVAS PARA EMPILHAMENTO, VISOR TRANSPARENTE</t>
  </si>
  <si>
    <t>406406</t>
  </si>
  <si>
    <t>CAIXA PARA CRIAÇÃO DE CAMUNDONGOS 29 X 46 X 19 CM</t>
  </si>
  <si>
    <t xml:space="preserve">CATMAT -406406- Caixa transporte animal, material: polipropileno injetado, dimensões: 29 x 46 x 19 cm, características adicionais: tampa com ventilação, divisória removível, filtro, aplicação: camudongo, tipo: autoclavável, características opcionais: 4 travas para empilhamento, visor transparente </t>
  </si>
  <si>
    <t>CAIXA PARA CRIAÇÃO DE RATOS 44 X 58 X 23 CM        -
CATMAT -406407- CAIXA TRANSPORTE ANIMAL, MATERIAL: POLIPROPILENO INJETADO, DIMENSÕES: 44 X 58 X 23 CM, CARACTERÍSTICAS ADICIONAIS: TAMPA COM VENTILAÇÃO, DIVISÓRIA REMOVÍVEL, FILTRO, APLICAÇÃO: RATOS, TIPO: AUTOCLAVÁVEL, CARACTERÍSTICAS OPCIONAIS: 4 TRAVAS PARA EMPILHAMENTO, VISOR TRANSPARENTE</t>
  </si>
  <si>
    <t>406407</t>
  </si>
  <si>
    <t>CAIXA PARA CRIAÇÃO DE RATOS 44 X 58 X 23 CM</t>
  </si>
  <si>
    <t xml:space="preserve">CATMAT -406407- Caixa transporte animal, material: polipropileno injetado, dimensões: 44 x 58 x 23 cm, características adicionais: tampa com ventilação, divisória removível, filtro, aplicação: ratos, tipo: autoclavável, características opcionais: 4 travas para empilhamento, visor transparente. </t>
  </si>
  <si>
    <t>AUMENTO DE 24X, OU MELHOR;
PRECISÃO DE 2,0 MM/KM DUPLO, OU MELHOR;
FOCO MÍNIMO DE 0,5 M OU MELHOR;
COMPENSADOR DE ±20' OU MELHOR;
COM OS SEGUINTES ACESSÓRIOS: MIRA DE ALUMÍNIO 4 M (2 UN); TRIPÉ DE ALUMÍNIO (1 UN) E; MALETA PARA TRANSPORTE (1 UN)."</t>
  </si>
  <si>
    <t>351165</t>
  </si>
  <si>
    <t>KIT TEODOLITO ELETRÔNICO + 2 MIRAS 4M + TRIPÉ</t>
  </si>
  <si>
    <t>Kit Teodolito Eletrônico + 2 Miras 4m + Tripé</t>
  </si>
  <si>
    <t xml:space="preserve">CATMAT -605645- Kit Teodolito Eletrônico + 2 Miras 4m + Tripé: 1 Teodolito Eletrônico; 2 Miras de alumínio de 4 metros; 1 Tripé de alumínio com trava; Teodolito Aumento: 30X; Tela Cristal líquido com iluminação (LCD); Foco Mínimo: 1.3 m (12 meses de garantia); Itens inclusos: Teodolito, Mira de alumínio 4 metros; TRIPÉ DE ALUMÍNIO TRAVA; Estojo para transporte;  </t>
  </si>
  <si>
    <t>CLINÔMETRO DIGITAL;
 BATERIA: ION-LÍTIO INCLUÍDA;
À PROVA D'ÁGUA;
ALTA FLUTUABILIDADE;
COM RECEPTOR DE ALTA SENSIBILIDADE;
INTERFACE COMPATÍVEL COM USB DE ALTA VELOCIDADE."</t>
  </si>
  <si>
    <t>25577</t>
  </si>
  <si>
    <t>Medidor de Inclinação IP65 à prova d'água e poeira (CLINÔMETRO )</t>
  </si>
  <si>
    <t>CATMAT -245331- Medidor de Inclinação Digital IP65 ou superior. Faixa de medição: 0° a +90°; Resolução: 0,1°; Precisão: ±0,2°; Display: LCD; Funções: Retenção de dados, desligamento automático; Base magnética: Material: Alumínio; Bateria inclusa. Garantia mínina de 12 meses.</t>
  </si>
  <si>
    <t>"NÍVEL DE CANTONEIRA COM PARAFUSOS CALIBRADORES DE MATERIAL METAL;
TIPO: NÍVEL DE CANTONEIRA;
USO: BALIZAS, BASTÕES E MIRAS."</t>
  </si>
  <si>
    <t>382115</t>
  </si>
  <si>
    <t>NÍVEL DE CANTONEIRA PARA TOPOGRAFIA</t>
  </si>
  <si>
    <t>Nível De Cantoneira Para Topografia</t>
  </si>
  <si>
    <t>CATMAT -382115- Nível de Cantoneira para Topografia:Um nível de cantoneira é um instrumento topográfico simples, porém crucial, utilizado para garantir a horizontalidade ou verticalidade em diversos projetos. Sua forma de "L" o torna ideal para medições em balizas, bastões e miras. Materiais: Alumínio ou aço,</t>
  </si>
  <si>
    <t>EQUIPAMENTO DE TOPOGRAFIA; TIPO: SUPORTE REFLETIVO.</t>
  </si>
  <si>
    <t>PRISMA COM SUPORTE GEODÉSICO</t>
  </si>
  <si>
    <t>Prisma com Suporte geodésico</t>
  </si>
  <si>
    <t>CATMAT -219580-  PRISMA PARA TOPOGRAFIA, MATERIAL:AÇO INOXIDÁVEL, ACABAMENTO:RESINA, TIPO ROSCA:INTERCAMBIÁVEL, COR ADAPTADOR:LARANJA, CARACTERÍSTICAS ADICIONAIS:ADAPTADOR BAIONETA E ALINHAMENTO EIXO VERTICAL</t>
  </si>
  <si>
    <t>CÂMARA DE GERMINAÇÃO (CÂMARA DE GERMINAÇÃO TIPO BOD. CÂMARA DE GERMINAÇÃO TIPO BOD: VOLUME INTERNO DE 340 LITROS COM CONTROLE DE FOTOPERÍODO E TEMPERATURA MICROPROCESSADO DIGITAL, 10 SUPORTES PARA AJUSTE DA ALTURA ENTRE PRATELEIRAS, ACOMPANHAM 10 PRATELEIRAS TIPO GRADE COM ALÇA. MEDIDAS INTERNAS ÚTEIS EM MM (APROXIMADAS): L=510 X P=450 X A=1150. PORTA COM VEDAÇÃO MAGNÉTICA. TEMPERATURA DE TRABALHO DE -10 A 60ºC. RESISTÊNCIA TUBULAR BLINDADA EM INOX. CONVECÇÃO DE AR FORÇADO QUENTE/FRIO NO SENTIDO VERTICAL, ATRAVÉS DE VENTILADOR, PROPORCIONANDO MAIOR HOMOGENEIDADE DE TEMPERATURA NO INTERIOR DA CÂMARA. CONTROLE DE TEMPERATURA PID MICRO-PROCESSADO, COM INDICAÇÃO DIGITAL. SENSOR TIPO PT-100 COM ENCAPSULAMENTO EM INOX. SISTEMA DE PROTEÇÃO DE SOBREAQUECIMENTO ATRAVÉS DE TERMOSTATO HIDRÁULICO COM AJUSTE DE FÁBRICA. SISTEMA DE FOTO-PERÍODO COMPOSTO POR LÂMPADAS LADLUZ DO DIA, DE 20WATTS CADA, MONITORADO POR UM TEMPORIZADOR DE 24 HORAS COM INTERVALOS DE 15 EM 15 MINUTOS. PAINEL FRONTAL EM POLICARBONATO, COM COMANDOS E LÂMPADAS INDICADORAS DE FUNÇÃO. TOMADAS INTERNAS, TERMÔMETRO.) TENSÃO 220V</t>
  </si>
  <si>
    <t>150858</t>
  </si>
  <si>
    <t>CÂMARA DE GERMINAÇÃO TIPO BOD 340 LITROS.</t>
  </si>
  <si>
    <t>CÂMARA DE GERMINAÇÃO TIPO BOD 340 LITROS</t>
  </si>
  <si>
    <t xml:space="preserve">CATMAT -413314- Câmara de Germinação (CÂMARA DE GERMINAÇÃO TIPO BOD. CÂMARA DE GERMINAÇÃO TIPO BOD: VOLUME INTERNO DE 340 LITROS COM CONTROLE DE FOTOPERÍODO E TEMPERATURA MICROPROCESSADO DIGITAL, 10 SUPORTES PARA AJUSTE DA ALTURA ENTRE PRATELEIRAS, ACOMPANHAM 10 PRATELEIRAS TIPO GRADE COM ALÇA. MEDIDAS INTERNAS ÚTEIS EM MM (APROXIMADAS): L=510 X P=450 X A=1150. Porta com vedação magnética. Temperatura de trabalho de -10 a 60ºC. Resistência tubular blindada em inox. Convecção de ar forçado quente/frio no sentido vertical, através de ventilador, proporcionando maior homogeneidade de temperatura no interior da câmara. Controle de temperatura PID micro-processado, com indicação digital. Sensor tipo PT-100 com encapsulamento em inox. Sistema de proteção de sobreaquecimento através de termostato hidráulico com ajuste de fábrica. Sistema de Foto-período composto por lâmpadas ladluz do dia, de 20Watts cada, monitorado por um temporizador de 24 horas com intervalos de 15 em 15 minutos. Painel frontal em policarbonato, com comandos e lâmpadas indicadoras de função. Tomadas internas, termômetro.) Tensão 220V </t>
  </si>
  <si>
    <t>TORNO BANCADA - TORNO BANCADA TIPO: MORSA COM GIRATÓRIA , TAMANHO: 5 , MATERIAL: FERRO FUNDIDO</t>
  </si>
  <si>
    <t>601989</t>
  </si>
  <si>
    <t>COMISSÃO PERMANENTE DE ELETRÔNICOS</t>
  </si>
  <si>
    <t>TORNO/MORSA DE BANCADA 5 (125 MM) GIRATÓRIA COM BIGORNA</t>
  </si>
  <si>
    <t>Torno/Morsa De Bancada 5 (125 MM) Giratória Com Bigorna</t>
  </si>
  <si>
    <t>CATMAT -268719- Torno de Bancada Tipo Morsa com Giratória Tamanho 5 em Ferro Fundido. Tipo morsa com giratória; Tamanho 5" (125 mm); Material: ferro fundido</t>
  </si>
  <si>
    <t>TORNO BANCADA - TORNO BANCADA TIPO: MORSA HIDRAULICA , COMPRIMENTO MORSA FIXA: 350 MM, CARACTERÍSTICAS ADICIONAIS: Nº 0 COM FUSO INTERNO CURTO , MATERIAL: FERRO FUNDIDO MODULAR</t>
  </si>
  <si>
    <t>604314</t>
  </si>
  <si>
    <t>MORSA/TORNO HIDRÁULICA MORSA FIXA DE 300 MM</t>
  </si>
  <si>
    <t>Morsa/Torno Hidráulica morsa fixa de 300 mm</t>
  </si>
  <si>
    <t>CATMAT -270652- Torno de bancada tipo morsa hidráulica com comprimento de morsa fixa de 300 mm, sem número, fuso interno curto e material em ferro fundido modular.</t>
  </si>
  <si>
    <t>TORNO BANCADA - TORNO BANCADA TIPO: MORSA HIDRAULICA FIXA , TAMANHO: 1 , COMPRIMENTO MORSA FIXA: 535 MM, MATERIAL: FERRO FUNDIDO MODULAR</t>
  </si>
  <si>
    <t>604313</t>
  </si>
  <si>
    <t>nã encontrei nesta abertura pois o máximo na internet é de 300 mm</t>
  </si>
  <si>
    <t>MORSA/TORNO HIDRÁULICA MORSA FIXA DE 530 MM</t>
  </si>
  <si>
    <t>Morsa/Torno Hidráulica morsa fixa de 530 mm</t>
  </si>
  <si>
    <t>CATMAT -604313- TORNO BANCADA - TORNO BANCADA TIPO: MORSA HIDRAULICA FIXA , TAMANHO: 1 , COMPRIMENTO MORSA FIXA: 535 MM, MATERIAL: FERRO FUNDIDO MODULAR</t>
  </si>
  <si>
    <t>PROGRAMADOR DIGITAL (TEMPORIZADOR)</t>
  </si>
  <si>
    <t>127167</t>
  </si>
  <si>
    <t>PROGRAMADOR DIGITAL (TEMPORIZADOR) PARA BIOTÉRIOS</t>
  </si>
  <si>
    <t xml:space="preserve">CATMAT -127167- TEMPORIZADOR DIGITAL PARA CONTROLE DE LUZ COMPATÍVEL PARA 220V. Temporizador Digital para ar condicionado - Barramento - Autovolt 127/220, 16A, 60 Hz. Potência máxima 127V, 220V. Resistiva 2000W 3500W Indutiva 250 W 440wl. Referência: G20 (TMP 20211) COEL(RTST20). </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</si>
</sst>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scheme val="minor"/>
    </font>
    <font>
      <b/>
      <color theme="1"/>
      <name val="Arial"/>
    </font>
    <font>
      <b/>
      <color rgb="FF0000FF"/>
      <name val="Arial"/>
    </font>
    <font>
      <b/>
      <color rgb="FF0000FF"/>
      <name val="Arial"/>
      <scheme val="minor"/>
    </font>
    <font>
      <color theme="1"/>
      <name val="Arial"/>
    </font>
    <font>
      <color rgb="FF0000FF"/>
      <name val="Arial"/>
    </font>
    <font>
      <color rgb="FF274E13"/>
      <name val="Arial"/>
    </font>
    <font>
      <u/>
      <color rgb="FF274E13"/>
      <name val="Arial"/>
    </font>
    <font>
      <color rgb="FF0000FF"/>
      <name val="Arial"/>
      <scheme val="minor"/>
    </font>
    <font>
      <u/>
      <color rgb="FF0000FF"/>
      <name val="Arial"/>
    </font>
    <font>
      <u/>
      <color rgb="FF274E13"/>
      <name val="Arial"/>
    </font>
    <font>
      <color rgb="FF274E13"/>
      <name val="Arial"/>
      <scheme val="minor"/>
    </font>
    <font>
      <u/>
      <color rgb="FF274E13"/>
    </font>
    <font>
      <u/>
      <color rgb="FF000000"/>
      <name val="Arial"/>
    </font>
    <font>
      <color theme="1"/>
      <name val="Arial"/>
      <scheme val="minor"/>
    </font>
    <font>
      <u/>
      <color rgb="FF0000FF"/>
    </font>
    <font>
      <u/>
      <color rgb="FF0000FF"/>
      <name val="Arial"/>
    </font>
  </fonts>
  <fills count="3">
    <fill>
      <patternFill patternType="none"/>
    </fill>
    <fill>
      <patternFill patternType="lightGray"/>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shrinkToFit="0" vertical="bottom" wrapText="1"/>
    </xf>
    <xf borderId="0" fillId="0" fontId="1" numFmtId="0" xfId="0" applyAlignment="1" applyFont="1">
      <alignment shrinkToFit="0" vertical="bottom" wrapText="0"/>
    </xf>
    <xf borderId="0" fillId="0" fontId="1" numFmtId="0" xfId="0" applyAlignment="1" applyFont="1">
      <alignment vertical="bottom"/>
    </xf>
    <xf borderId="1" fillId="0" fontId="2" numFmtId="0" xfId="0" applyAlignment="1" applyBorder="1" applyFont="1">
      <alignment horizontal="left" readingOrder="0" shrinkToFit="0" vertical="bottom" wrapText="1"/>
    </xf>
    <xf borderId="1" fillId="0" fontId="2" numFmtId="0" xfId="0" applyAlignment="1" applyBorder="1" applyFont="1">
      <alignment horizontal="center" readingOrder="0" shrinkToFit="0" vertical="center" wrapText="1"/>
    </xf>
    <xf borderId="1" fillId="0" fontId="2" numFmtId="4" xfId="0" applyAlignment="1" applyBorder="1" applyFont="1" applyNumberFormat="1">
      <alignment horizontal="center" readingOrder="0" shrinkToFit="0" vertical="center" wrapText="1"/>
    </xf>
    <xf borderId="1" fillId="0" fontId="3"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bottom" wrapText="1"/>
    </xf>
    <xf borderId="1" fillId="0" fontId="2" numFmtId="0" xfId="0" applyAlignment="1" applyBorder="1" applyFont="1">
      <alignment horizontal="center" shrinkToFit="0" vertical="bottom" wrapText="1"/>
    </xf>
    <xf borderId="0" fillId="0" fontId="4" numFmtId="0" xfId="0" applyAlignment="1" applyFont="1">
      <alignment shrinkToFit="0" vertical="bottom" wrapText="1"/>
    </xf>
    <xf borderId="0" fillId="0" fontId="4" numFmtId="0" xfId="0" applyAlignment="1" applyFont="1">
      <alignment vertical="bottom"/>
    </xf>
    <xf borderId="0" fillId="0" fontId="4" numFmtId="0" xfId="0" applyAlignment="1" applyFont="1">
      <alignment horizontal="right" vertical="bottom"/>
    </xf>
    <xf borderId="1" fillId="0" fontId="5" numFmtId="0" xfId="0" applyAlignment="1" applyBorder="1" applyFont="1">
      <alignment horizontal="left" shrinkToFit="0" vertical="bottom" wrapText="1"/>
    </xf>
    <xf borderId="1" fillId="0" fontId="6" numFmtId="0" xfId="0" applyAlignment="1" applyBorder="1" applyFont="1">
      <alignment horizontal="center" readingOrder="0" shrinkToFit="0" vertical="center" wrapText="1"/>
    </xf>
    <xf borderId="1" fillId="0" fontId="6" numFmtId="4" xfId="0" applyAlignment="1" applyBorder="1" applyFont="1" applyNumberFormat="1">
      <alignment horizontal="center" readingOrder="0" shrinkToFit="0" vertical="center" wrapText="1"/>
    </xf>
    <xf borderId="1" fillId="0" fontId="7" numFmtId="0" xfId="0" applyAlignment="1" applyBorder="1" applyFont="1">
      <alignment horizontal="center"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horizontal="center" readingOrder="0" vertical="center"/>
    </xf>
    <xf borderId="1" fillId="0" fontId="5" numFmtId="0" xfId="0" applyAlignment="1" applyBorder="1" applyFont="1">
      <alignment horizontal="center" readingOrder="0" vertical="bottom"/>
    </xf>
    <xf borderId="1" fillId="0" fontId="5" numFmtId="0" xfId="0" applyAlignment="1" applyBorder="1" applyFont="1">
      <alignment horizontal="left" readingOrder="0" shrinkToFit="0" vertical="bottom" wrapText="1"/>
    </xf>
    <xf borderId="1" fillId="0" fontId="5" numFmtId="0" xfId="0" applyAlignment="1" applyBorder="1" applyFont="1">
      <alignment horizontal="left" readingOrder="0" vertical="bottom"/>
    </xf>
    <xf borderId="1" fillId="0" fontId="5" numFmtId="0" xfId="0" applyAlignment="1" applyBorder="1" applyFont="1">
      <alignment horizontal="center" vertical="bottom"/>
    </xf>
    <xf borderId="1" fillId="0" fontId="8" numFmtId="0" xfId="0" applyAlignment="1" applyBorder="1" applyFont="1">
      <alignment horizontal="center"/>
    </xf>
    <xf borderId="1" fillId="0" fontId="8" numFmtId="0" xfId="0" applyAlignment="1" applyBorder="1" applyFont="1">
      <alignment horizontal="center" readingOrder="0"/>
    </xf>
    <xf borderId="1" fillId="0" fontId="4" numFmtId="0" xfId="0" applyAlignment="1" applyBorder="1" applyFont="1">
      <alignment horizontal="center" readingOrder="0" shrinkToFit="0" vertical="center" wrapText="1"/>
    </xf>
    <xf borderId="1" fillId="0" fontId="4" numFmtId="4" xfId="0" applyAlignment="1" applyBorder="1" applyFont="1" applyNumberFormat="1">
      <alignment horizontal="center" readingOrder="0" shrinkToFit="0" vertical="center" wrapText="1"/>
    </xf>
    <xf borderId="1" fillId="0" fontId="9" numFmtId="0" xfId="0" applyAlignment="1" applyBorder="1" applyFont="1">
      <alignment horizontal="center" readingOrder="0" shrinkToFit="0" vertical="center" wrapText="1"/>
    </xf>
    <xf borderId="0" fillId="0" fontId="4" numFmtId="0" xfId="0" applyAlignment="1" applyFont="1">
      <alignment shrinkToFit="0" vertical="bottom" wrapText="0"/>
    </xf>
    <xf borderId="1" fillId="0" fontId="5" numFmtId="4" xfId="0" applyAlignment="1" applyBorder="1" applyFont="1" applyNumberFormat="1">
      <alignment horizontal="center"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vertical="center"/>
    </xf>
    <xf borderId="0" fillId="0" fontId="4" numFmtId="0" xfId="0" applyAlignment="1" applyFont="1">
      <alignment readingOrder="0" vertical="bottom"/>
    </xf>
    <xf borderId="1" fillId="0" fontId="10" numFmtId="4" xfId="0" applyAlignment="1" applyBorder="1" applyFont="1" applyNumberFormat="1">
      <alignment horizontal="center" readingOrder="0" shrinkToFit="0" vertical="center" wrapText="1"/>
    </xf>
    <xf borderId="1" fillId="0" fontId="8" numFmtId="0" xfId="0" applyAlignment="1" applyBorder="1" applyFont="1">
      <alignment horizontal="left" shrinkToFit="0" wrapText="1"/>
    </xf>
    <xf borderId="1" fillId="0" fontId="11" numFmtId="0" xfId="0" applyAlignment="1" applyBorder="1" applyFont="1">
      <alignment horizontal="center" readingOrder="0" shrinkToFit="0" vertical="center" wrapText="1"/>
    </xf>
    <xf borderId="1" fillId="0" fontId="11" numFmtId="4" xfId="0" applyAlignment="1" applyBorder="1" applyFont="1" applyNumberFormat="1">
      <alignment horizontal="center" readingOrder="0" shrinkToFit="0" vertical="center" wrapText="1"/>
    </xf>
    <xf borderId="1" fillId="0" fontId="12" numFmtId="0" xfId="0" applyAlignment="1" applyBorder="1" applyFont="1">
      <alignment horizontal="center" readingOrder="0" shrinkToFit="0" vertical="center" wrapText="1"/>
    </xf>
    <xf borderId="1" fillId="0" fontId="8" numFmtId="0" xfId="0" applyAlignment="1" applyBorder="1" applyFont="1">
      <alignment horizontal="center" readingOrder="0" shrinkToFit="0" vertical="center" wrapText="1"/>
    </xf>
    <xf borderId="1" fillId="0" fontId="8" numFmtId="0" xfId="0" applyAlignment="1" applyBorder="1" applyFont="1">
      <alignment horizontal="center" readingOrder="0" vertical="center"/>
    </xf>
    <xf borderId="1" fillId="0" fontId="8" numFmtId="0" xfId="0" applyAlignment="1" applyBorder="1" applyFont="1">
      <alignment horizontal="left" readingOrder="0" shrinkToFit="0" wrapText="1"/>
    </xf>
    <xf borderId="1" fillId="0" fontId="8" numFmtId="0" xfId="0" applyAlignment="1" applyBorder="1" applyFont="1">
      <alignment horizontal="left" readingOrder="0"/>
    </xf>
    <xf borderId="1" fillId="2" fontId="5" numFmtId="0" xfId="0" applyAlignment="1" applyBorder="1" applyFill="1" applyFont="1">
      <alignment horizontal="left" readingOrder="0" shrinkToFit="0" vertical="bottom" wrapText="1"/>
    </xf>
    <xf borderId="1" fillId="2" fontId="5" numFmtId="0" xfId="0" applyAlignment="1" applyBorder="1" applyFont="1">
      <alignment horizontal="left" readingOrder="0" vertical="bottom"/>
    </xf>
    <xf borderId="1" fillId="0" fontId="5" numFmtId="0" xfId="0" applyAlignment="1" applyBorder="1" applyFont="1">
      <alignment horizontal="left" readingOrder="0" shrinkToFit="0" vertical="bottom" wrapText="0"/>
    </xf>
    <xf borderId="1" fillId="0" fontId="4" numFmtId="0" xfId="0" applyAlignment="1" applyBorder="1" applyFont="1">
      <alignment horizontal="left" readingOrder="0" shrinkToFit="0" vertical="bottom" wrapText="1"/>
    </xf>
    <xf borderId="1" fillId="0" fontId="5" numFmtId="0" xfId="0" applyAlignment="1" applyBorder="1" applyFont="1">
      <alignment horizontal="center" readingOrder="0" shrinkToFit="0" vertical="bottom" wrapText="1"/>
    </xf>
    <xf borderId="1" fillId="2" fontId="13" numFmtId="0" xfId="0" applyAlignment="1" applyBorder="1" applyFont="1">
      <alignment horizontal="left" readingOrder="0" shrinkToFit="0" vertical="bottom" wrapText="1"/>
    </xf>
    <xf borderId="1" fillId="0" fontId="5" numFmtId="4" xfId="0" applyAlignment="1" applyBorder="1" applyFont="1" applyNumberFormat="1">
      <alignment horizontal="center" shrinkToFit="0" vertical="center" wrapText="1"/>
    </xf>
    <xf borderId="0" fillId="0" fontId="4" numFmtId="0" xfId="0" applyAlignment="1" applyFont="1">
      <alignment readingOrder="0" shrinkToFit="0" vertical="bottom" wrapText="0"/>
    </xf>
    <xf borderId="1" fillId="2" fontId="5" numFmtId="0" xfId="0" applyAlignment="1" applyBorder="1" applyFont="1">
      <alignment horizontal="left" readingOrder="0" shrinkToFit="0" vertical="bottom" wrapText="0"/>
    </xf>
    <xf borderId="0" fillId="0" fontId="5" numFmtId="0" xfId="0" applyAlignment="1" applyFont="1">
      <alignment horizontal="center" readingOrder="0" vertical="bottom"/>
    </xf>
    <xf borderId="1" fillId="0" fontId="14" numFmtId="0" xfId="0" applyAlignment="1" applyBorder="1" applyFont="1">
      <alignment horizontal="center" readingOrder="0" shrinkToFit="0" vertical="center" wrapText="1"/>
    </xf>
    <xf borderId="1" fillId="0" fontId="14" numFmtId="4" xfId="0" applyAlignment="1" applyBorder="1" applyFont="1" applyNumberFormat="1">
      <alignment horizontal="center" readingOrder="0" shrinkToFit="0" vertical="center" wrapText="1"/>
    </xf>
    <xf borderId="1" fillId="0" fontId="15" numFmtId="0" xfId="0" applyAlignment="1" applyBorder="1" applyFont="1">
      <alignment horizontal="center" readingOrder="0" shrinkToFit="0" vertical="center" wrapText="1"/>
    </xf>
    <xf borderId="0" fillId="0" fontId="4" numFmtId="0" xfId="0" applyAlignment="1" applyFont="1">
      <alignment shrinkToFit="0" vertical="bottom" wrapText="0"/>
    </xf>
    <xf borderId="0" fillId="0" fontId="4" numFmtId="0" xfId="0" applyAlignment="1" applyFont="1">
      <alignment readingOrder="0" shrinkToFit="0" vertical="bottom" wrapText="0"/>
    </xf>
    <xf borderId="0" fillId="0" fontId="4" numFmtId="0" xfId="0" applyAlignment="1" applyFont="1">
      <alignment horizontal="right" shrinkToFit="0" vertical="bottom" wrapText="0"/>
    </xf>
    <xf borderId="1" fillId="0" fontId="5" numFmtId="0" xfId="0" applyAlignment="1" applyBorder="1" applyFont="1">
      <alignment horizontal="center" readingOrder="0" shrinkToFit="0" vertical="center" wrapText="0"/>
    </xf>
    <xf borderId="1" fillId="2" fontId="5" numFmtId="0" xfId="0" applyAlignment="1" applyBorder="1" applyFont="1">
      <alignment horizontal="center" readingOrder="0" shrinkToFit="0" vertical="bottom" wrapText="0"/>
    </xf>
    <xf borderId="1" fillId="2" fontId="5" numFmtId="0" xfId="0" applyAlignment="1" applyBorder="1" applyFont="1">
      <alignment horizontal="center" shrinkToFit="0" vertical="bottom" wrapText="0"/>
    </xf>
    <xf borderId="1" fillId="0" fontId="5" numFmtId="0" xfId="0" applyAlignment="1" applyBorder="1" applyFont="1">
      <alignment horizontal="center" readingOrder="0" shrinkToFit="0" vertical="bottom" wrapText="0"/>
    </xf>
    <xf borderId="1" fillId="0" fontId="8" numFmtId="0" xfId="0" applyAlignment="1" applyBorder="1" applyFont="1">
      <alignment horizontal="center" shrinkToFit="0" wrapText="0"/>
    </xf>
    <xf borderId="1" fillId="0" fontId="5" numFmtId="0" xfId="0" applyAlignment="1" applyBorder="1" applyFont="1">
      <alignment horizontal="center" shrinkToFit="0" vertical="bottom" wrapText="0"/>
    </xf>
    <xf borderId="1" fillId="0" fontId="16" numFmtId="0" xfId="0" applyAlignment="1" applyBorder="1" applyFont="1">
      <alignment horizontal="left" readingOrder="0" shrinkToFit="0" vertical="bottom" wrapText="1"/>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sipac.sig.ufal.br/sipac/visualizaMaterial.do?popup=true&amp;id=23147&amp;acao=12" TargetMode="External"/><Relationship Id="rId42" Type="http://schemas.openxmlformats.org/officeDocument/2006/relationships/hyperlink" Target="https://sipac.sig.ufal.br/sipac/visualizaMaterial.do?popup=true&amp;id=28120&amp;acao=12" TargetMode="External"/><Relationship Id="rId41" Type="http://schemas.openxmlformats.org/officeDocument/2006/relationships/hyperlink" Target="https://sipac.sig.ufal.br/sipac/visualizaMaterial.do?popup=true&amp;id=32562&amp;acao=12" TargetMode="External"/><Relationship Id="rId44" Type="http://schemas.openxmlformats.org/officeDocument/2006/relationships/hyperlink" Target="https://sipac.sig.ufal.br/sipac/visualizaMaterial.do?popup=true&amp;id=25987&amp;acao=12" TargetMode="External"/><Relationship Id="rId43" Type="http://schemas.openxmlformats.org/officeDocument/2006/relationships/hyperlink" Target="https://sipac.sig.ufal.br/sipac/visualizaMaterial.do?popup=true&amp;id=26019&amp;acao=12" TargetMode="External"/><Relationship Id="rId46" Type="http://schemas.openxmlformats.org/officeDocument/2006/relationships/hyperlink" Target="https://sipac.sig.ufal.br/sipac/visualizaMaterial.do?popup=true&amp;id=25989&amp;acao=12" TargetMode="External"/><Relationship Id="rId45" Type="http://schemas.openxmlformats.org/officeDocument/2006/relationships/hyperlink" Target="https://sipac.sig.ufal.br/sipac/visualizaMaterial.do?popup=true&amp;id=32619&amp;acao=12" TargetMode="External"/><Relationship Id="rId107" Type="http://schemas.openxmlformats.org/officeDocument/2006/relationships/hyperlink" Target="https://sipac.sig.ufal.br/sipac/visualizaMaterial.do?popup=true&amp;id=32937&amp;acao=12" TargetMode="External"/><Relationship Id="rId106" Type="http://schemas.openxmlformats.org/officeDocument/2006/relationships/hyperlink" Target="https://sipac.sig.ufal.br/sipac/visualizaMaterial.do?popup=true&amp;id=32852&amp;acao=12" TargetMode="External"/><Relationship Id="rId105" Type="http://schemas.openxmlformats.org/officeDocument/2006/relationships/hyperlink" Target="https://sipac.sig.ufal.br/sipac/visualizaMaterial.do?popup=true&amp;id=28148&amp;acao=12" TargetMode="External"/><Relationship Id="rId104" Type="http://schemas.openxmlformats.org/officeDocument/2006/relationships/hyperlink" Target="https://sipac.sig.ufal.br/sipac/visualizaMaterial.do?popup=true&amp;id=32639&amp;acao=12" TargetMode="External"/><Relationship Id="rId109" Type="http://schemas.openxmlformats.org/officeDocument/2006/relationships/hyperlink" Target="https://sipac.sig.ufal.br/sipac/visualizaMaterial.do?popup=true&amp;id=32939&amp;acao=12" TargetMode="External"/><Relationship Id="rId108" Type="http://schemas.openxmlformats.org/officeDocument/2006/relationships/hyperlink" Target="https://sipac.sig.ufal.br/sipac/visualizaMaterial.do?popup=true&amp;id=32938&amp;acao=12" TargetMode="External"/><Relationship Id="rId48" Type="http://schemas.openxmlformats.org/officeDocument/2006/relationships/hyperlink" Target="https://sipac.sig.ufal.br/sipac/visualizaMaterial.do?popup=true&amp;id=31080&amp;acao=12" TargetMode="External"/><Relationship Id="rId47" Type="http://schemas.openxmlformats.org/officeDocument/2006/relationships/hyperlink" Target="https://sipac.sig.ufal.br/sipac/visualizaMaterial.do?popup=true&amp;id=22857&amp;acao=12" TargetMode="External"/><Relationship Id="rId49" Type="http://schemas.openxmlformats.org/officeDocument/2006/relationships/hyperlink" Target="https://sipac.sig.ufal.br/sipac/visualizaMaterial.do?popup=true&amp;id=22694&amp;acao=12" TargetMode="External"/><Relationship Id="rId103" Type="http://schemas.openxmlformats.org/officeDocument/2006/relationships/hyperlink" Target="https://sipac.sig.ufal.br/sipac/visualizaMaterial.do?popup=true&amp;id=32638&amp;acao=12" TargetMode="External"/><Relationship Id="rId102" Type="http://schemas.openxmlformats.org/officeDocument/2006/relationships/hyperlink" Target="https://sipac.sig.ufal.br/sipac/visualizaMaterial.do?popup=true&amp;id=23405&amp;acao=12" TargetMode="External"/><Relationship Id="rId101" Type="http://schemas.openxmlformats.org/officeDocument/2006/relationships/hyperlink" Target="https://sipac.sig.ufal.br/sipac/visualizaMaterial.do?popup=true&amp;id=32851&amp;acao=12" TargetMode="External"/><Relationship Id="rId100" Type="http://schemas.openxmlformats.org/officeDocument/2006/relationships/hyperlink" Target="https://sipac.sig.ufal.br/sipac/visualizaMaterial.do?popup=true&amp;id=31174&amp;acao=12" TargetMode="External"/><Relationship Id="rId31" Type="http://schemas.openxmlformats.org/officeDocument/2006/relationships/hyperlink" Target="https://sipac.sig.ufal.br/sipac/visualizaMaterial.do?popup=true&amp;id=23144&amp;acao=12" TargetMode="External"/><Relationship Id="rId30" Type="http://schemas.openxmlformats.org/officeDocument/2006/relationships/hyperlink" Target="https://sipac.sig.ufal.br/sipac/visualizaMaterial.do?popup=true&amp;id=32618&amp;acao=12" TargetMode="External"/><Relationship Id="rId33" Type="http://schemas.openxmlformats.org/officeDocument/2006/relationships/hyperlink" Target="https://sipac.sig.ufal.br/sipac/visualizaMaterial.do?popup=true&amp;id=24752&amp;acao=12" TargetMode="External"/><Relationship Id="rId32" Type="http://schemas.openxmlformats.org/officeDocument/2006/relationships/hyperlink" Target="https://sipac.sig.ufal.br/sipac/visualizaMaterial.do?popup=true&amp;id=28107&amp;acao=12" TargetMode="External"/><Relationship Id="rId35" Type="http://schemas.openxmlformats.org/officeDocument/2006/relationships/hyperlink" Target="https://sipac.sig.ufal.br/sipac/visualizaMaterial.do?popup=true&amp;id=6116&amp;acao=12" TargetMode="External"/><Relationship Id="rId34" Type="http://schemas.openxmlformats.org/officeDocument/2006/relationships/hyperlink" Target="https://sipac.sig.ufal.br/sipac/visualizaMaterial.do?popup=true&amp;id=22697&amp;acao=12" TargetMode="External"/><Relationship Id="rId180" Type="http://schemas.openxmlformats.org/officeDocument/2006/relationships/drawing" Target="../drawings/drawing1.xml"/><Relationship Id="rId37" Type="http://schemas.openxmlformats.org/officeDocument/2006/relationships/hyperlink" Target="https://sipac.sig.ufal.br/sipac/visualizaMaterial.do?popup=true&amp;id=22861&amp;acao=12" TargetMode="External"/><Relationship Id="rId176" Type="http://schemas.openxmlformats.org/officeDocument/2006/relationships/hyperlink" Target="https://sipac.sig.ufal.br/sipac/visualizaMaterial.do?popup=true&amp;id=32996&amp;acao=12" TargetMode="External"/><Relationship Id="rId36" Type="http://schemas.openxmlformats.org/officeDocument/2006/relationships/hyperlink" Target="https://sipac.sig.ufal.br/sipac/visualizaMaterial.do?popup=true&amp;id=25844&amp;acao=12" TargetMode="External"/><Relationship Id="rId175" Type="http://schemas.openxmlformats.org/officeDocument/2006/relationships/hyperlink" Target="https://sipac.sig.ufal.br/sipac/visualizaMaterial.do?popup=true&amp;id=32947&amp;acao=12" TargetMode="External"/><Relationship Id="rId39" Type="http://schemas.openxmlformats.org/officeDocument/2006/relationships/hyperlink" Target="https://sipac.sig.ufal.br/sipac/visualizaMaterial.do?popup=true&amp;id=28156&amp;acao=12" TargetMode="External"/><Relationship Id="rId174" Type="http://schemas.openxmlformats.org/officeDocument/2006/relationships/hyperlink" Target="https://sipac.sig.ufal.br/sipac/visualizaMaterial.do?popup=true&amp;id=32946&amp;acao=12" TargetMode="External"/><Relationship Id="rId38" Type="http://schemas.openxmlformats.org/officeDocument/2006/relationships/hyperlink" Target="https://sipac.sig.ufal.br/sipac/visualizaMaterial.do?popup=true&amp;id=28114&amp;acao=12" TargetMode="External"/><Relationship Id="rId173" Type="http://schemas.openxmlformats.org/officeDocument/2006/relationships/hyperlink" Target="https://sipac.sig.ufal.br/sipac/visualizaMaterial.do?popup=true&amp;id=32944&amp;acao=12" TargetMode="External"/><Relationship Id="rId179" Type="http://schemas.openxmlformats.org/officeDocument/2006/relationships/hyperlink" Target="https://sipac.sig.ufal.br/sipac/visualizaMaterial.do?popup=true&amp;id=28382&amp;acao=12" TargetMode="External"/><Relationship Id="rId178" Type="http://schemas.openxmlformats.org/officeDocument/2006/relationships/hyperlink" Target="https://sipac.sig.ufal.br/sipac/visualizaMaterial.do?popup=true&amp;id=33122&amp;acao=12" TargetMode="External"/><Relationship Id="rId177" Type="http://schemas.openxmlformats.org/officeDocument/2006/relationships/hyperlink" Target="https://sipac.sig.ufal.br/sipac/visualizaMaterial.do?popup=true&amp;id=32997&amp;acao=12" TargetMode="External"/><Relationship Id="rId20" Type="http://schemas.openxmlformats.org/officeDocument/2006/relationships/hyperlink" Target="https://sipac.sig.ufal.br/sipac/visualizaMaterial.do?popup=true&amp;id=23084&amp;acao=12" TargetMode="External"/><Relationship Id="rId22" Type="http://schemas.openxmlformats.org/officeDocument/2006/relationships/hyperlink" Target="https://sipac.sig.ufal.br/sipac/visualizaMaterial.do?popup=true&amp;id=32560&amp;acao=12" TargetMode="External"/><Relationship Id="rId21" Type="http://schemas.openxmlformats.org/officeDocument/2006/relationships/hyperlink" Target="https://sipac.sig.ufal.br/sipac/visualizaMaterial.do?popup=true&amp;id=25974&amp;acao=12" TargetMode="External"/><Relationship Id="rId24" Type="http://schemas.openxmlformats.org/officeDocument/2006/relationships/hyperlink" Target="https://sipac.sig.ufal.br/sipac/visualizaMaterial.do?popup=true&amp;id=28103&amp;acao=12" TargetMode="External"/><Relationship Id="rId23" Type="http://schemas.openxmlformats.org/officeDocument/2006/relationships/hyperlink" Target="https://sipac.sig.ufal.br/sipac/visualizaMaterial.do?popup=true&amp;id=23086&amp;acao=12" TargetMode="External"/><Relationship Id="rId129" Type="http://schemas.openxmlformats.org/officeDocument/2006/relationships/hyperlink" Target="https://sipac.sig.ufal.br/sipac/visualizaMaterial.do?popup=true&amp;id=31275&amp;acao=12" TargetMode="External"/><Relationship Id="rId128" Type="http://schemas.openxmlformats.org/officeDocument/2006/relationships/hyperlink" Target="https://sipac.sig.ufal.br/sipac/visualizaMaterial.do?popup=true&amp;id=32847&amp;acao=12" TargetMode="External"/><Relationship Id="rId127" Type="http://schemas.openxmlformats.org/officeDocument/2006/relationships/hyperlink" Target="https://sipac.sig.ufal.br/sipac/visualizaMaterial.do?popup=true&amp;id=32567&amp;acao=12" TargetMode="External"/><Relationship Id="rId126" Type="http://schemas.openxmlformats.org/officeDocument/2006/relationships/hyperlink" Target="https://sipac.sig.ufal.br/sipac/visualizaMaterial.do?popup=true&amp;id=31176&amp;acao=12" TargetMode="External"/><Relationship Id="rId26" Type="http://schemas.openxmlformats.org/officeDocument/2006/relationships/hyperlink" Target="https://sipac.sig.ufal.br/sipac/visualizaMaterial.do?popup=true&amp;id=23087&amp;acao=12" TargetMode="External"/><Relationship Id="rId121" Type="http://schemas.openxmlformats.org/officeDocument/2006/relationships/hyperlink" Target="https://lojatropicalestufas.com.br/bancadas-metalicas/bancada-mesa-em-tela-10-x-2-120-x-300m/" TargetMode="External"/><Relationship Id="rId25" Type="http://schemas.openxmlformats.org/officeDocument/2006/relationships/hyperlink" Target="https://sipac.sig.ufal.br/sipac/visualizaMaterial.do?popup=true&amp;id=28104&amp;acao=12" TargetMode="External"/><Relationship Id="rId120" Type="http://schemas.openxmlformats.org/officeDocument/2006/relationships/hyperlink" Target="https://sipac.sig.ufal.br/sipac/visualizaMaterial.do?popup=true&amp;id=28135&amp;acao=12" TargetMode="External"/><Relationship Id="rId28" Type="http://schemas.openxmlformats.org/officeDocument/2006/relationships/hyperlink" Target="https://sipac.sig.ufal.br/sipac/visualizaMaterial.do?popup=true&amp;id=30145&amp;acao=12" TargetMode="External"/><Relationship Id="rId27" Type="http://schemas.openxmlformats.org/officeDocument/2006/relationships/hyperlink" Target="https://sipac.sig.ufal.br/sipac/visualizaMaterial.do?popup=true&amp;id=24003&amp;acao=12" TargetMode="External"/><Relationship Id="rId125" Type="http://schemas.openxmlformats.org/officeDocument/2006/relationships/hyperlink" Target="https://sipac.sig.ufal.br/sipac/visualizaMaterial.do?popup=true&amp;id=17045&amp;acao=12" TargetMode="External"/><Relationship Id="rId29" Type="http://schemas.openxmlformats.org/officeDocument/2006/relationships/hyperlink" Target="https://sipac.sig.ufal.br/sipac/visualizaMaterial.do?popup=true&amp;id=23143&amp;acao=12" TargetMode="External"/><Relationship Id="rId124" Type="http://schemas.openxmlformats.org/officeDocument/2006/relationships/hyperlink" Target="https://sipac.sig.ufal.br/sipac/visualizaMaterial.do?popup=true&amp;id=32566&amp;acao=12" TargetMode="External"/><Relationship Id="rId123" Type="http://schemas.openxmlformats.org/officeDocument/2006/relationships/hyperlink" Target="https://sipac.sig.ufal.br/sipac/visualizaMaterial.do?popup=true&amp;id=32565&amp;acao=12" TargetMode="External"/><Relationship Id="rId122" Type="http://schemas.openxmlformats.org/officeDocument/2006/relationships/hyperlink" Target="https://sipac.sig.ufal.br/sipac/visualizaMaterial.do?popup=true&amp;id=25066&amp;acao=12" TargetMode="External"/><Relationship Id="rId95" Type="http://schemas.openxmlformats.org/officeDocument/2006/relationships/hyperlink" Target="https://sipac.sig.ufal.br/sipac/visualizaMaterial.do?popup=true&amp;id=28145&amp;acao=12" TargetMode="External"/><Relationship Id="rId94" Type="http://schemas.openxmlformats.org/officeDocument/2006/relationships/hyperlink" Target="https://sipac.sig.ufal.br/sipac/visualizaMaterial.do?popup=true&amp;id=32564&amp;acao=12" TargetMode="External"/><Relationship Id="rId97" Type="http://schemas.openxmlformats.org/officeDocument/2006/relationships/hyperlink" Target="https://sipac.sig.ufal.br/sipac/visualizaMaterial.do?popup=true&amp;id=28147&amp;acao=12" TargetMode="External"/><Relationship Id="rId96" Type="http://schemas.openxmlformats.org/officeDocument/2006/relationships/hyperlink" Target="https://sipac.sig.ufal.br/sipac/visualizaMaterial.do?popup=true&amp;id=28146&amp;acao=12" TargetMode="External"/><Relationship Id="rId11" Type="http://schemas.openxmlformats.org/officeDocument/2006/relationships/hyperlink" Target="https://sipac.sig.ufal.br/sipac/visualizaMaterial.do?popup=true&amp;id=23080&amp;acao=12" TargetMode="External"/><Relationship Id="rId99" Type="http://schemas.openxmlformats.org/officeDocument/2006/relationships/hyperlink" Target="https://sipac.sig.ufal.br/sipac/visualizaMaterial.do?popup=true&amp;id=22695&amp;acao=12" TargetMode="External"/><Relationship Id="rId10" Type="http://schemas.openxmlformats.org/officeDocument/2006/relationships/hyperlink" Target="https://sipac.sig.ufal.br/sipac/visualizaMaterial.do?popup=true&amp;id=32557&amp;acao=12" TargetMode="External"/><Relationship Id="rId98" Type="http://schemas.openxmlformats.org/officeDocument/2006/relationships/hyperlink" Target="https://sipac.sig.ufal.br/sipac/visualizaMaterial.do?popup=true&amp;id=24794&amp;acao=12" TargetMode="External"/><Relationship Id="rId13" Type="http://schemas.openxmlformats.org/officeDocument/2006/relationships/hyperlink" Target="https://sipac.sig.ufal.br/sipac/visualizaMaterial.do?popup=true&amp;id=22698&amp;acao=12" TargetMode="External"/><Relationship Id="rId12" Type="http://schemas.openxmlformats.org/officeDocument/2006/relationships/hyperlink" Target="https://sipac.sig.ufal.br/sipac/visualizaMaterial.do?popup=true&amp;id=28099&amp;acao=12" TargetMode="External"/><Relationship Id="rId91" Type="http://schemas.openxmlformats.org/officeDocument/2006/relationships/hyperlink" Target="https://sipac.sig.ufal.br/sipac/visualizaMaterial.do?popup=true&amp;id=23044&amp;acao=12" TargetMode="External"/><Relationship Id="rId90" Type="http://schemas.openxmlformats.org/officeDocument/2006/relationships/hyperlink" Target="https://sipac.sig.ufal.br/sipac/visualizaMaterial.do?popup=true&amp;id=32235&amp;acao=12" TargetMode="External"/><Relationship Id="rId93" Type="http://schemas.openxmlformats.org/officeDocument/2006/relationships/hyperlink" Target="https://sipac.sig.ufal.br/sipac/visualizaMaterial.do?popup=true&amp;id=22994&amp;acao=12" TargetMode="External"/><Relationship Id="rId92" Type="http://schemas.openxmlformats.org/officeDocument/2006/relationships/hyperlink" Target="https://sipac.sig.ufal.br/sipac/visualizaMaterial.do?popup=true&amp;id=28139&amp;acao=12" TargetMode="External"/><Relationship Id="rId118" Type="http://schemas.openxmlformats.org/officeDocument/2006/relationships/hyperlink" Target="https://sipac.sig.ufal.br/sipac/visualizaMaterial.do?popup=true&amp;id=32950&amp;acao=12" TargetMode="External"/><Relationship Id="rId117" Type="http://schemas.openxmlformats.org/officeDocument/2006/relationships/hyperlink" Target="https://sipac.sig.ufal.br/sipac/visualizaMaterial.do?popup=true&amp;id=33283&amp;acao=12" TargetMode="External"/><Relationship Id="rId116" Type="http://schemas.openxmlformats.org/officeDocument/2006/relationships/hyperlink" Target="https://sipac.sig.ufal.br/sipac/visualizaMaterial.do?popup=true&amp;id=28785&amp;acao=12" TargetMode="External"/><Relationship Id="rId115" Type="http://schemas.openxmlformats.org/officeDocument/2006/relationships/hyperlink" Target="https://sipac.sig.ufal.br/sipac/visualizaMaterial.do?popup=true&amp;id=23867&amp;acao=12" TargetMode="External"/><Relationship Id="rId119" Type="http://schemas.openxmlformats.org/officeDocument/2006/relationships/hyperlink" Target="https://sipac.sig.ufal.br/sipac/visualizaMaterial.do?popup=true&amp;id=31214&amp;acao=12" TargetMode="External"/><Relationship Id="rId15" Type="http://schemas.openxmlformats.org/officeDocument/2006/relationships/hyperlink" Target="https://sipac.sig.ufal.br/sipac/visualizaMaterial.do?popup=true&amp;id=32810&amp;acao=12" TargetMode="External"/><Relationship Id="rId110" Type="http://schemas.openxmlformats.org/officeDocument/2006/relationships/hyperlink" Target="https://sipac.sig.ufal.br/sipac/visualizaMaterial.do?popup=true&amp;id=33120&amp;acao=12" TargetMode="External"/><Relationship Id="rId14" Type="http://schemas.openxmlformats.org/officeDocument/2006/relationships/hyperlink" Target="https://sipac.sig.ufal.br/sipac/visualizaMaterial.do?popup=true&amp;id=31079&amp;acao=12" TargetMode="External"/><Relationship Id="rId17" Type="http://schemas.openxmlformats.org/officeDocument/2006/relationships/hyperlink" Target="https://sipac.sig.ufal.br/sipac/visualizaMaterial.do?popup=true&amp;id=28100&amp;acao=12" TargetMode="External"/><Relationship Id="rId16" Type="http://schemas.openxmlformats.org/officeDocument/2006/relationships/hyperlink" Target="https://sipac.sig.ufal.br/sipac/visualizaMaterial.do?popup=true&amp;id=23135&amp;acao=12" TargetMode="External"/><Relationship Id="rId19" Type="http://schemas.openxmlformats.org/officeDocument/2006/relationships/hyperlink" Target="https://sipac.sig.ufal.br/sipac/visualizaMaterial.do?popup=true&amp;id=30159&amp;acao=12" TargetMode="External"/><Relationship Id="rId114" Type="http://schemas.openxmlformats.org/officeDocument/2006/relationships/hyperlink" Target="https://sipac.sig.ufal.br/sipac/visualizaMaterial.do?popup=true&amp;id=32951&amp;acao=12" TargetMode="External"/><Relationship Id="rId18" Type="http://schemas.openxmlformats.org/officeDocument/2006/relationships/hyperlink" Target="https://sipac.sig.ufal.br/sipac/visualizaMaterial.do?popup=true&amp;id=28101&amp;acao=12" TargetMode="External"/><Relationship Id="rId113" Type="http://schemas.openxmlformats.org/officeDocument/2006/relationships/hyperlink" Target="https://sipac.sig.ufal.br/sipac/visualizaMaterial.do?popup=true&amp;id=32995&amp;acao=12" TargetMode="External"/><Relationship Id="rId112" Type="http://schemas.openxmlformats.org/officeDocument/2006/relationships/hyperlink" Target="https://sipac.sig.ufal.br/sipac/visualizaMaterial.do?popup=true&amp;id=32945&amp;acao=12" TargetMode="External"/><Relationship Id="rId111" Type="http://schemas.openxmlformats.org/officeDocument/2006/relationships/hyperlink" Target="https://sipac.sig.ufal.br/sipac/visualizaMaterial.do?popup=true&amp;id=22910&amp;acao=12" TargetMode="External"/><Relationship Id="rId84" Type="http://schemas.openxmlformats.org/officeDocument/2006/relationships/hyperlink" Target="https://sipac.sig.ufal.br/sipac/visualizaMaterial.do?popup=true&amp;id=22696&amp;acao=12" TargetMode="External"/><Relationship Id="rId83" Type="http://schemas.openxmlformats.org/officeDocument/2006/relationships/hyperlink" Target="https://sipac.sig.ufal.br/sipac/visualizaMaterial.do?popup=true&amp;id=24760&amp;acao=12" TargetMode="External"/><Relationship Id="rId86" Type="http://schemas.openxmlformats.org/officeDocument/2006/relationships/hyperlink" Target="https://sipac.sig.ufal.br/sipac/visualizaMaterial.do?popup=true&amp;id=24763&amp;acao=12" TargetMode="External"/><Relationship Id="rId85" Type="http://schemas.openxmlformats.org/officeDocument/2006/relationships/hyperlink" Target="https://sipac.sig.ufal.br/sipac/visualizaMaterial.do?popup=true&amp;id=22693&amp;acao=12" TargetMode="External"/><Relationship Id="rId88" Type="http://schemas.openxmlformats.org/officeDocument/2006/relationships/hyperlink" Target="https://sipac.sig.ufal.br/sipac/visualizaMaterial.do?popup=true&amp;id=28138&amp;acao=12" TargetMode="External"/><Relationship Id="rId150" Type="http://schemas.openxmlformats.org/officeDocument/2006/relationships/hyperlink" Target="https://sipac.sig.ufal.br/sipac/visualizaMaterial.do?popup=true&amp;id=32993&amp;acao=12" TargetMode="External"/><Relationship Id="rId87" Type="http://schemas.openxmlformats.org/officeDocument/2006/relationships/hyperlink" Target="https://sipac.sig.ufal.br/sipac/visualizaMaterial.do?popup=true&amp;id=28137&amp;acao=12" TargetMode="External"/><Relationship Id="rId89" Type="http://schemas.openxmlformats.org/officeDocument/2006/relationships/hyperlink" Target="https://sipac.sig.ufal.br/sipac/visualizaMaterial.do?popup=true&amp;id=24827&amp;acao=12" TargetMode="External"/><Relationship Id="rId80" Type="http://schemas.openxmlformats.org/officeDocument/2006/relationships/hyperlink" Target="https://sipac.sig.ufal.br/sipac/visualizaMaterial.do?popup=true&amp;id=30905&amp;acao=12" TargetMode="External"/><Relationship Id="rId82" Type="http://schemas.openxmlformats.org/officeDocument/2006/relationships/hyperlink" Target="https://sipac.sig.ufal.br/sipac/visualizaMaterial.do?popup=true&amp;id=24793&amp;acao=12" TargetMode="External"/><Relationship Id="rId81" Type="http://schemas.openxmlformats.org/officeDocument/2006/relationships/hyperlink" Target="https://sipac.sig.ufal.br/sipac/visualizaMaterial.do?popup=true&amp;id=23868&amp;acao=12" TargetMode="External"/><Relationship Id="rId1" Type="http://schemas.openxmlformats.org/officeDocument/2006/relationships/hyperlink" Target="https://sipac.sig.ufal.br/sipac/visualizaMaterial.do?popup=true&amp;id=25992&amp;acao=12" TargetMode="External"/><Relationship Id="rId2" Type="http://schemas.openxmlformats.org/officeDocument/2006/relationships/hyperlink" Target="https://sipac.sig.ufal.br/sipac/visualizaMaterial.do?popup=true&amp;id=22699&amp;acao=12" TargetMode="External"/><Relationship Id="rId3" Type="http://schemas.openxmlformats.org/officeDocument/2006/relationships/hyperlink" Target="https://sipac.sig.ufal.br/sipac/visualizaMaterial.do?popup=true&amp;id=31073&amp;acao=12" TargetMode="External"/><Relationship Id="rId149" Type="http://schemas.openxmlformats.org/officeDocument/2006/relationships/hyperlink" Target="https://sipac.sig.ufal.br/sipac/visualizaMaterial.do?popup=true&amp;id=32992&amp;acao=12" TargetMode="External"/><Relationship Id="rId4" Type="http://schemas.openxmlformats.org/officeDocument/2006/relationships/hyperlink" Target="https://sipac.sig.ufal.br/sipac/visualizaMaterial.do?popup=true&amp;id=25744&amp;acao=12" TargetMode="External"/><Relationship Id="rId148" Type="http://schemas.openxmlformats.org/officeDocument/2006/relationships/hyperlink" Target="https://sipac.sig.ufal.br/sipac/visualizaMaterial.do?popup=true&amp;id=28165&amp;acao=12" TargetMode="External"/><Relationship Id="rId9" Type="http://schemas.openxmlformats.org/officeDocument/2006/relationships/hyperlink" Target="https://sipac.sig.ufal.br/sipac/visualizaMaterial.do?popup=true&amp;id=30158&amp;acao=12" TargetMode="External"/><Relationship Id="rId143" Type="http://schemas.openxmlformats.org/officeDocument/2006/relationships/hyperlink" Target="https://sipac.sig.ufal.br/sipac/visualizaMaterial.do?popup=true&amp;id=25745&amp;acao=12" TargetMode="External"/><Relationship Id="rId142" Type="http://schemas.openxmlformats.org/officeDocument/2006/relationships/hyperlink" Target="https://sipac.sig.ufal.br/sipac/visualizaMaterial.do?popup=true&amp;id=23991&amp;acao=12" TargetMode="External"/><Relationship Id="rId141" Type="http://schemas.openxmlformats.org/officeDocument/2006/relationships/hyperlink" Target="https://sipac.sig.ufal.br/sipac/visualizaMaterial.do?popup=true&amp;id=25104&amp;acao=12" TargetMode="External"/><Relationship Id="rId140" Type="http://schemas.openxmlformats.org/officeDocument/2006/relationships/hyperlink" Target="https://sipac.sig.ufal.br/sipac/visualizaMaterial.do?popup=true&amp;id=25091&amp;acao=12" TargetMode="External"/><Relationship Id="rId5" Type="http://schemas.openxmlformats.org/officeDocument/2006/relationships/hyperlink" Target="https://sipac.sig.ufal.br/sipac/visualizaMaterial.do?popup=true&amp;id=32808&amp;acao=12" TargetMode="External"/><Relationship Id="rId147" Type="http://schemas.openxmlformats.org/officeDocument/2006/relationships/hyperlink" Target="https://sipac.sig.ufal.br/sipac/visualizaMaterial.do?popup=true&amp;id=32991&amp;acao=12" TargetMode="External"/><Relationship Id="rId6" Type="http://schemas.openxmlformats.org/officeDocument/2006/relationships/hyperlink" Target="https://sipac.sig.ufal.br/sipac/visualizaMaterial.do?popup=true&amp;id=32809&amp;acao=12" TargetMode="External"/><Relationship Id="rId146" Type="http://schemas.openxmlformats.org/officeDocument/2006/relationships/hyperlink" Target="https://sipac.sig.ufal.br/sipac/visualizaMaterial.do?popup=true&amp;id=32990&amp;acao=12" TargetMode="External"/><Relationship Id="rId7" Type="http://schemas.openxmlformats.org/officeDocument/2006/relationships/hyperlink" Target="https://sipac.sig.ufal.br/sipac/visualizaMaterial.do?popup=true&amp;id=30126&amp;acao=12" TargetMode="External"/><Relationship Id="rId145" Type="http://schemas.openxmlformats.org/officeDocument/2006/relationships/hyperlink" Target="https://sipac.sig.ufal.br/sipac/visualizaMaterial.do?popup=true&amp;id=31221&amp;acao=12" TargetMode="External"/><Relationship Id="rId8" Type="http://schemas.openxmlformats.org/officeDocument/2006/relationships/hyperlink" Target="https://sipac.sig.ufal.br/sipac/visualizaMaterial.do?popup=true&amp;id=22855&amp;acao=12" TargetMode="External"/><Relationship Id="rId144" Type="http://schemas.openxmlformats.org/officeDocument/2006/relationships/hyperlink" Target="https://sipac.sig.ufal.br/sipac/visualizaMaterial.do?popup=true&amp;id=32989&amp;acao=12" TargetMode="External"/><Relationship Id="rId73" Type="http://schemas.openxmlformats.org/officeDocument/2006/relationships/hyperlink" Target="https://sipac.sig.ufal.br/sipac/visualizaMaterial.do?popup=true&amp;id=33116&amp;acao=12" TargetMode="External"/><Relationship Id="rId72" Type="http://schemas.openxmlformats.org/officeDocument/2006/relationships/hyperlink" Target="https://sipac.sig.ufal.br/sipac/visualizaMaterial.do?popup=true&amp;id=28128&amp;acao=12" TargetMode="External"/><Relationship Id="rId75" Type="http://schemas.openxmlformats.org/officeDocument/2006/relationships/hyperlink" Target="https://sipac.sig.ufal.br/sipac/visualizaMaterial.do?popup=true&amp;id=28131&amp;acao=12" TargetMode="External"/><Relationship Id="rId74" Type="http://schemas.openxmlformats.org/officeDocument/2006/relationships/hyperlink" Target="https://sipac.sig.ufal.br/sipac/visualizaMaterial.do?popup=true&amp;id=32563&amp;acao=12" TargetMode="External"/><Relationship Id="rId77" Type="http://schemas.openxmlformats.org/officeDocument/2006/relationships/hyperlink" Target="https://sipac.sig.ufal.br/sipac/visualizaMaterial.do?popup=true&amp;id=31168&amp;acao=12" TargetMode="External"/><Relationship Id="rId76" Type="http://schemas.openxmlformats.org/officeDocument/2006/relationships/hyperlink" Target="https://sipac.sig.ufal.br/sipac/visualizaMaterial.do?popup=true&amp;id=25487&amp;acao=12" TargetMode="External"/><Relationship Id="rId79" Type="http://schemas.openxmlformats.org/officeDocument/2006/relationships/hyperlink" Target="https://sipac.sig.ufal.br/sipac/visualizaMaterial.do?popup=true&amp;id=31170&amp;acao=12" TargetMode="External"/><Relationship Id="rId78" Type="http://schemas.openxmlformats.org/officeDocument/2006/relationships/hyperlink" Target="https://sipac.sig.ufal.br/sipac/visualizaMaterial.do?popup=true&amp;id=22992&amp;acao=12" TargetMode="External"/><Relationship Id="rId71" Type="http://schemas.openxmlformats.org/officeDocument/2006/relationships/hyperlink" Target="https://sipac.sig.ufal.br/sipac/visualizaMaterial.do?popup=true&amp;id=28130&amp;acao=12" TargetMode="External"/><Relationship Id="rId70" Type="http://schemas.openxmlformats.org/officeDocument/2006/relationships/hyperlink" Target="https://sipac.sig.ufal.br/sipac/visualizaMaterial.do?popup=true&amp;id=28129&amp;acao=12" TargetMode="External"/><Relationship Id="rId139" Type="http://schemas.openxmlformats.org/officeDocument/2006/relationships/hyperlink" Target="https://sipac.sig.ufal.br/sipac/visualizaMaterial.do?popup=true&amp;id=31178&amp;acao=12" TargetMode="External"/><Relationship Id="rId138" Type="http://schemas.openxmlformats.org/officeDocument/2006/relationships/hyperlink" Target="https://sipac.sig.ufal.br/sipac/visualizaMaterial.do?popup=true&amp;id=32988&amp;acao=12" TargetMode="External"/><Relationship Id="rId137" Type="http://schemas.openxmlformats.org/officeDocument/2006/relationships/hyperlink" Target="https://sipac.sig.ufal.br/sipac/visualizaMaterial.do?popup=true&amp;id=32987&amp;acao=12" TargetMode="External"/><Relationship Id="rId132" Type="http://schemas.openxmlformats.org/officeDocument/2006/relationships/hyperlink" Target="https://sipac.sig.ufal.br/sipac/visualizaMaterial.do?popup=true&amp;id=32232&amp;acao=12" TargetMode="External"/><Relationship Id="rId131" Type="http://schemas.openxmlformats.org/officeDocument/2006/relationships/hyperlink" Target="https://sipac.sig.ufal.br/sipac/visualizaMaterial.do?popup=true&amp;id=8028&amp;acao=12" TargetMode="External"/><Relationship Id="rId130" Type="http://schemas.openxmlformats.org/officeDocument/2006/relationships/hyperlink" Target="https://sipac.sig.ufal.br/sipac/visualizaMaterial.do?popup=true&amp;id=28161&amp;acao=12" TargetMode="External"/><Relationship Id="rId136" Type="http://schemas.openxmlformats.org/officeDocument/2006/relationships/hyperlink" Target="https://sipac.sig.ufal.br/sipac/visualizaMaterial.do?popup=true&amp;id=32986&amp;acao=12" TargetMode="External"/><Relationship Id="rId135" Type="http://schemas.openxmlformats.org/officeDocument/2006/relationships/hyperlink" Target="https://sipac.sig.ufal.br/sipac/visualizaMaterial.do?popup=true&amp;id=28164&amp;acao=12" TargetMode="External"/><Relationship Id="rId134" Type="http://schemas.openxmlformats.org/officeDocument/2006/relationships/hyperlink" Target="https://sipac.sig.ufal.br/sipac/visualizaMaterial.do?popup=true&amp;id=31219&amp;acao=12" TargetMode="External"/><Relationship Id="rId133" Type="http://schemas.openxmlformats.org/officeDocument/2006/relationships/hyperlink" Target="https://sipac.sig.ufal.br/sipac/visualizaMaterial.do?popup=true&amp;id=28162&amp;acao=12" TargetMode="External"/><Relationship Id="rId62" Type="http://schemas.openxmlformats.org/officeDocument/2006/relationships/hyperlink" Target="https://sipac.sig.ufal.br/sipac/visualizaMaterial.do?popup=true&amp;id=25742&amp;acao=12" TargetMode="External"/><Relationship Id="rId61" Type="http://schemas.openxmlformats.org/officeDocument/2006/relationships/hyperlink" Target="https://sipac.sig.ufal.br/sipac/visualizaMaterial.do?popup=true&amp;id=25454&amp;acao=12" TargetMode="External"/><Relationship Id="rId64" Type="http://schemas.openxmlformats.org/officeDocument/2006/relationships/hyperlink" Target="https://sipac.sig.ufal.br/sipac/visualizaMaterial.do?popup=true&amp;id=22899&amp;acao=12" TargetMode="External"/><Relationship Id="rId63" Type="http://schemas.openxmlformats.org/officeDocument/2006/relationships/hyperlink" Target="https://sipac.sig.ufal.br/sipac/visualizaMaterial.do?popup=true&amp;id=25603&amp;acao=12" TargetMode="External"/><Relationship Id="rId66" Type="http://schemas.openxmlformats.org/officeDocument/2006/relationships/hyperlink" Target="https://sipac.sig.ufal.br/sipac/visualizaMaterial.do?popup=true&amp;id=31084&amp;acao=12" TargetMode="External"/><Relationship Id="rId172" Type="http://schemas.openxmlformats.org/officeDocument/2006/relationships/hyperlink" Target="https://sipac.sig.ufal.br/sipac/visualizaMaterial.do?popup=true&amp;id=32943&amp;acao=12" TargetMode="External"/><Relationship Id="rId65" Type="http://schemas.openxmlformats.org/officeDocument/2006/relationships/hyperlink" Target="https://sipac.sig.ufal.br/sipac/visualizaMaterial.do?popup=true&amp;id=31081&amp;acao=12" TargetMode="External"/><Relationship Id="rId171" Type="http://schemas.openxmlformats.org/officeDocument/2006/relationships/hyperlink" Target="https://sipac.sig.ufal.br/sipac/visualizaMaterial.do?popup=true&amp;id=32942&amp;acao=12" TargetMode="External"/><Relationship Id="rId68" Type="http://schemas.openxmlformats.org/officeDocument/2006/relationships/hyperlink" Target="https://sipac.sig.ufal.br/sipac/visualizaMaterial.do?popup=true&amp;id=22986&amp;acao=12" TargetMode="External"/><Relationship Id="rId170" Type="http://schemas.openxmlformats.org/officeDocument/2006/relationships/hyperlink" Target="https://sipac.sig.ufal.br/sipac/visualizaMaterial.do?popup=true&amp;id=28160&amp;acao=12" TargetMode="External"/><Relationship Id="rId67" Type="http://schemas.openxmlformats.org/officeDocument/2006/relationships/hyperlink" Target="https://sipac.sig.ufal.br/sipac/visualizaMaterial.do?popup=true&amp;id=31085&amp;acao=12" TargetMode="External"/><Relationship Id="rId60" Type="http://schemas.openxmlformats.org/officeDocument/2006/relationships/hyperlink" Target="https://sipac.sig.ufal.br/sipac/visualizaMaterial.do?popup=true&amp;id=25741&amp;acao=12" TargetMode="External"/><Relationship Id="rId165" Type="http://schemas.openxmlformats.org/officeDocument/2006/relationships/hyperlink" Target="https://sipac.sig.ufal.br/sipac/visualizaMaterial.do?popup=true&amp;id=32934&amp;acao=12" TargetMode="External"/><Relationship Id="rId69" Type="http://schemas.openxmlformats.org/officeDocument/2006/relationships/hyperlink" Target="https://sipac.sig.ufal.br/sipac/visualizaMaterial.do?popup=true&amp;id=32620&amp;acao=12" TargetMode="External"/><Relationship Id="rId164" Type="http://schemas.openxmlformats.org/officeDocument/2006/relationships/hyperlink" Target="https://sipac.sig.ufal.br/sipac/visualizaMaterial.do?popup=true&amp;id=32933&amp;acao=12" TargetMode="External"/><Relationship Id="rId163" Type="http://schemas.openxmlformats.org/officeDocument/2006/relationships/hyperlink" Target="https://sipac.sig.ufal.br/sipac/visualizaMaterial.do?popup=true&amp;id=33119&amp;acao=12" TargetMode="External"/><Relationship Id="rId162" Type="http://schemas.openxmlformats.org/officeDocument/2006/relationships/hyperlink" Target="https://sipac.sig.ufal.br/sipac/visualizaMaterial.do?popup=true&amp;id=32932&amp;acao=12" TargetMode="External"/><Relationship Id="rId169" Type="http://schemas.openxmlformats.org/officeDocument/2006/relationships/hyperlink" Target="https://sipac.sig.ufal.br/sipac/visualizaMaterial.do?popup=true&amp;id=28159&amp;acao=12" TargetMode="External"/><Relationship Id="rId168" Type="http://schemas.openxmlformats.org/officeDocument/2006/relationships/hyperlink" Target="https://sipac.sig.ufal.br/sipac/visualizaMaterial.do?popup=true&amp;id=32941&amp;acao=12" TargetMode="External"/><Relationship Id="rId167" Type="http://schemas.openxmlformats.org/officeDocument/2006/relationships/hyperlink" Target="https://sipac.sig.ufal.br/sipac/visualizaMaterial.do?popup=true&amp;id=32940&amp;acao=12" TargetMode="External"/><Relationship Id="rId166" Type="http://schemas.openxmlformats.org/officeDocument/2006/relationships/hyperlink" Target="https://sipac.sig.ufal.br/sipac/visualizaMaterial.do?popup=true&amp;id=32936&amp;acao=12" TargetMode="External"/><Relationship Id="rId51" Type="http://schemas.openxmlformats.org/officeDocument/2006/relationships/hyperlink" Target="https://sipac.sig.ufal.br/sipac/visualizaMaterial.do?popup=true&amp;id=30187&amp;acao=12" TargetMode="External"/><Relationship Id="rId50" Type="http://schemas.openxmlformats.org/officeDocument/2006/relationships/hyperlink" Target="https://sipac.sig.ufal.br/sipac/visualizaMaterial.do?popup=true&amp;id=23953&amp;acao=12" TargetMode="External"/><Relationship Id="rId53" Type="http://schemas.openxmlformats.org/officeDocument/2006/relationships/hyperlink" Target="https://sipac.sig.ufal.br/sipac/visualizaMaterial.do?popup=true&amp;id=22871&amp;acao=12" TargetMode="External"/><Relationship Id="rId52" Type="http://schemas.openxmlformats.org/officeDocument/2006/relationships/hyperlink" Target="https://sipac.sig.ufal.br/sipac/visualizaMaterial.do?popup=true&amp;id=22868&amp;acao=12" TargetMode="External"/><Relationship Id="rId55" Type="http://schemas.openxmlformats.org/officeDocument/2006/relationships/hyperlink" Target="https://sipac.sig.ufal.br/sipac/visualizaMaterial.do?popup=true&amp;id=24825&amp;acao=12" TargetMode="External"/><Relationship Id="rId161" Type="http://schemas.openxmlformats.org/officeDocument/2006/relationships/hyperlink" Target="https://sipac.sig.ufal.br/sipac/visualizaMaterial.do?popup=true&amp;id=32930&amp;acao=12" TargetMode="External"/><Relationship Id="rId54" Type="http://schemas.openxmlformats.org/officeDocument/2006/relationships/hyperlink" Target="https://sipac.sig.ufal.br/sipac/visualizaMaterial.do?popup=true&amp;id=28125&amp;acao=12" TargetMode="External"/><Relationship Id="rId160" Type="http://schemas.openxmlformats.org/officeDocument/2006/relationships/hyperlink" Target="https://sipac.sig.ufal.br/sipac/visualizaMaterial.do?popup=true&amp;id=32231&amp;acao=12" TargetMode="External"/><Relationship Id="rId57" Type="http://schemas.openxmlformats.org/officeDocument/2006/relationships/hyperlink" Target="https://sipac.sig.ufal.br/sipac/visualizaMaterial.do?popup=true&amp;id=24823&amp;acao=12" TargetMode="External"/><Relationship Id="rId56" Type="http://schemas.openxmlformats.org/officeDocument/2006/relationships/hyperlink" Target="https://sipac.sig.ufal.br/sipac/visualizaMaterial.do?popup=true&amp;id=24822&amp;acao=12" TargetMode="External"/><Relationship Id="rId159" Type="http://schemas.openxmlformats.org/officeDocument/2006/relationships/hyperlink" Target="https://sipac.sig.ufal.br/sipac/visualizaMaterial.do?popup=true&amp;id=28172&amp;acao=12" TargetMode="External"/><Relationship Id="rId59" Type="http://schemas.openxmlformats.org/officeDocument/2006/relationships/hyperlink" Target="https://sipac.sig.ufal.br/sipac/visualizaMaterial.do?popup=true&amp;id=22913&amp;acao=12" TargetMode="External"/><Relationship Id="rId154" Type="http://schemas.openxmlformats.org/officeDocument/2006/relationships/hyperlink" Target="https://sipac.sig.ufal.br/sipac/visualizaMaterial.do?popup=true&amp;id=28171&amp;acao=12" TargetMode="External"/><Relationship Id="rId58" Type="http://schemas.openxmlformats.org/officeDocument/2006/relationships/hyperlink" Target="https://sipac.sig.ufal.br/sipac/visualizaMaterial.do?popup=true&amp;id=24824&amp;acao=12" TargetMode="External"/><Relationship Id="rId153" Type="http://schemas.openxmlformats.org/officeDocument/2006/relationships/hyperlink" Target="https://sipac.sig.ufal.br/sipac/visualizaMaterial.do?popup=true&amp;id=31223&amp;acao=12" TargetMode="External"/><Relationship Id="rId152" Type="http://schemas.openxmlformats.org/officeDocument/2006/relationships/hyperlink" Target="https://sipac.sig.ufal.br/sipac/visualizaMaterial.do?popup=true&amp;id=32994&amp;acao=12" TargetMode="External"/><Relationship Id="rId151" Type="http://schemas.openxmlformats.org/officeDocument/2006/relationships/hyperlink" Target="https://sipac.sig.ufal.br/sipac/visualizaMaterial.do?popup=true&amp;id=28169&amp;acao=12" TargetMode="External"/><Relationship Id="rId158" Type="http://schemas.openxmlformats.org/officeDocument/2006/relationships/hyperlink" Target="https://sipac.sig.ufal.br/sipac/visualizaMaterial.do?popup=true&amp;id=32569&amp;acao=12" TargetMode="External"/><Relationship Id="rId157" Type="http://schemas.openxmlformats.org/officeDocument/2006/relationships/hyperlink" Target="https://sipac.sig.ufal.br/sipac/visualizaMaterial.do?popup=true&amp;id=33118&amp;acao=12" TargetMode="External"/><Relationship Id="rId156" Type="http://schemas.openxmlformats.org/officeDocument/2006/relationships/hyperlink" Target="https://www.marcassio.com.br/produtos/subsolador-para-trator-com-5-hastes/" TargetMode="External"/><Relationship Id="rId155" Type="http://schemas.openxmlformats.org/officeDocument/2006/relationships/hyperlink" Target="https://sipac.sig.ufal.br/sipac/visualizaMaterial.do?popup=true&amp;id=32929&amp;acao=12"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9.88"/>
    <col customWidth="1" min="2" max="2" width="21.63"/>
    <col hidden="1" min="6" max="6" width="12.63"/>
    <col customWidth="1" min="11" max="11" width="10.38"/>
    <col customWidth="1" min="12" max="12" width="13.25"/>
    <col customWidth="1" min="13" max="13" width="18.88"/>
    <col customWidth="1" min="14" max="14" width="16.0"/>
    <col customWidth="1" min="17" max="17" width="22.0"/>
    <col customWidth="1" min="18" max="18" width="21.13"/>
  </cols>
  <sheetData>
    <row r="1">
      <c r="A1" s="1" t="s">
        <v>0</v>
      </c>
      <c r="B1" s="2" t="s">
        <v>1</v>
      </c>
      <c r="C1" s="3" t="s">
        <v>2</v>
      </c>
      <c r="D1" s="3" t="s">
        <v>3</v>
      </c>
      <c r="E1" s="3" t="s">
        <v>4</v>
      </c>
      <c r="F1" s="3" t="s">
        <v>5</v>
      </c>
      <c r="G1" s="3" t="s">
        <v>6</v>
      </c>
      <c r="H1" s="3" t="s">
        <v>7</v>
      </c>
      <c r="I1" s="3" t="s">
        <v>8</v>
      </c>
      <c r="J1" s="4" t="s">
        <v>9</v>
      </c>
      <c r="K1" s="5" t="s">
        <v>10</v>
      </c>
      <c r="L1" s="6" t="s">
        <v>11</v>
      </c>
      <c r="M1" s="5" t="s">
        <v>12</v>
      </c>
      <c r="N1" s="7" t="s">
        <v>13</v>
      </c>
      <c r="O1" s="7" t="s">
        <v>14</v>
      </c>
      <c r="P1" s="8" t="s">
        <v>15</v>
      </c>
      <c r="Q1" s="4" t="s">
        <v>16</v>
      </c>
      <c r="R1" s="4" t="s">
        <v>17</v>
      </c>
      <c r="S1" s="8" t="s">
        <v>18</v>
      </c>
      <c r="T1" s="8" t="s">
        <v>19</v>
      </c>
      <c r="U1" s="8" t="s">
        <v>20</v>
      </c>
      <c r="V1" s="9" t="s">
        <v>21</v>
      </c>
      <c r="W1" s="9" t="s">
        <v>22</v>
      </c>
      <c r="X1" s="9" t="s">
        <v>23</v>
      </c>
      <c r="Y1" s="9" t="s">
        <v>24</v>
      </c>
      <c r="Z1" s="8" t="s">
        <v>25</v>
      </c>
      <c r="AA1" s="8" t="s">
        <v>26</v>
      </c>
      <c r="AB1" s="8" t="s">
        <v>27</v>
      </c>
      <c r="AC1" s="8" t="s">
        <v>28</v>
      </c>
      <c r="AD1" s="8" t="s">
        <v>29</v>
      </c>
      <c r="AE1" s="8" t="s">
        <v>30</v>
      </c>
      <c r="AF1" s="8" t="s">
        <v>31</v>
      </c>
      <c r="AG1" s="8" t="s">
        <v>32</v>
      </c>
      <c r="AH1" s="8" t="s">
        <v>33</v>
      </c>
      <c r="AI1" s="8" t="s">
        <v>34</v>
      </c>
      <c r="AJ1" s="8" t="s">
        <v>35</v>
      </c>
      <c r="AK1" s="8" t="s">
        <v>36</v>
      </c>
      <c r="AL1" s="8" t="s">
        <v>37</v>
      </c>
      <c r="AM1" s="8" t="s">
        <v>38</v>
      </c>
      <c r="AN1" s="8" t="s">
        <v>39</v>
      </c>
      <c r="AO1" s="8" t="s">
        <v>40</v>
      </c>
      <c r="AP1" s="8" t="s">
        <v>41</v>
      </c>
      <c r="AQ1" s="8" t="s">
        <v>42</v>
      </c>
      <c r="AR1" s="8" t="s">
        <v>43</v>
      </c>
      <c r="AS1" s="8" t="s">
        <v>44</v>
      </c>
    </row>
    <row r="2">
      <c r="A2" s="10" t="s">
        <v>44</v>
      </c>
      <c r="B2" s="11" t="s">
        <v>45</v>
      </c>
      <c r="C2" s="11" t="s">
        <v>46</v>
      </c>
      <c r="D2" s="11" t="s">
        <v>47</v>
      </c>
      <c r="E2" s="11" t="s">
        <v>48</v>
      </c>
      <c r="F2" s="12">
        <v>7.0</v>
      </c>
      <c r="G2" s="12">
        <v>7.0</v>
      </c>
      <c r="H2" s="12">
        <v>50.0</v>
      </c>
      <c r="I2" s="12">
        <v>350.0</v>
      </c>
      <c r="J2" s="13"/>
      <c r="K2" s="14">
        <v>1.0</v>
      </c>
      <c r="L2" s="15">
        <v>40.48</v>
      </c>
      <c r="M2" s="16" t="s">
        <v>49</v>
      </c>
      <c r="N2" s="17" t="s">
        <v>50</v>
      </c>
      <c r="O2" s="18" t="s">
        <v>51</v>
      </c>
      <c r="P2" s="19">
        <v>2.9200000019E11</v>
      </c>
      <c r="Q2" s="20" t="s">
        <v>49</v>
      </c>
      <c r="R2" s="21" t="s">
        <v>52</v>
      </c>
      <c r="S2" s="22">
        <f t="shared" ref="S2:S191" si="1">SUM(V2:AS2)</f>
        <v>10</v>
      </c>
      <c r="T2" s="19" t="s">
        <v>53</v>
      </c>
      <c r="U2" s="19" t="s">
        <v>54</v>
      </c>
      <c r="V2" s="23"/>
      <c r="W2" s="23"/>
      <c r="X2" s="24">
        <v>2.0</v>
      </c>
      <c r="Y2" s="24"/>
      <c r="Z2" s="23"/>
      <c r="AA2" s="23"/>
      <c r="AB2" s="24"/>
      <c r="AC2" s="24">
        <v>1.0</v>
      </c>
      <c r="AD2" s="23"/>
      <c r="AE2" s="23"/>
      <c r="AF2" s="23"/>
      <c r="AG2" s="23"/>
      <c r="AH2" s="23"/>
      <c r="AI2" s="23"/>
      <c r="AJ2" s="23"/>
      <c r="AK2" s="23"/>
      <c r="AL2" s="23"/>
      <c r="AM2" s="23"/>
      <c r="AN2" s="23"/>
      <c r="AO2" s="23"/>
      <c r="AP2" s="23"/>
      <c r="AQ2" s="23"/>
      <c r="AR2" s="23"/>
      <c r="AS2" s="22">
        <v>7.0</v>
      </c>
    </row>
    <row r="3">
      <c r="A3" s="10" t="s">
        <v>44</v>
      </c>
      <c r="B3" s="11" t="s">
        <v>55</v>
      </c>
      <c r="C3" s="11" t="s">
        <v>56</v>
      </c>
      <c r="D3" s="11" t="s">
        <v>47</v>
      </c>
      <c r="E3" s="11" t="s">
        <v>48</v>
      </c>
      <c r="F3" s="12">
        <v>5.0</v>
      </c>
      <c r="G3" s="12">
        <v>5.0</v>
      </c>
      <c r="H3" s="12">
        <v>40.0</v>
      </c>
      <c r="I3" s="12">
        <v>200.0</v>
      </c>
      <c r="J3" s="13"/>
      <c r="K3" s="25">
        <v>2.0</v>
      </c>
      <c r="L3" s="26">
        <v>40.94</v>
      </c>
      <c r="M3" s="27" t="s">
        <v>57</v>
      </c>
      <c r="N3" s="17" t="s">
        <v>50</v>
      </c>
      <c r="O3" s="18" t="s">
        <v>51</v>
      </c>
      <c r="P3" s="19">
        <v>2.92000000007E11</v>
      </c>
      <c r="Q3" s="20" t="s">
        <v>57</v>
      </c>
      <c r="R3" s="21" t="s">
        <v>58</v>
      </c>
      <c r="S3" s="22">
        <f t="shared" si="1"/>
        <v>10</v>
      </c>
      <c r="T3" s="19" t="s">
        <v>53</v>
      </c>
      <c r="U3" s="19" t="s">
        <v>54</v>
      </c>
      <c r="V3" s="23"/>
      <c r="W3" s="23"/>
      <c r="X3" s="23"/>
      <c r="Y3" s="23"/>
      <c r="Z3" s="23"/>
      <c r="AA3" s="23"/>
      <c r="AB3" s="23"/>
      <c r="AC3" s="23"/>
      <c r="AD3" s="23"/>
      <c r="AE3" s="23"/>
      <c r="AF3" s="23"/>
      <c r="AG3" s="23"/>
      <c r="AH3" s="23"/>
      <c r="AI3" s="23"/>
      <c r="AJ3" s="23"/>
      <c r="AK3" s="23"/>
      <c r="AL3" s="23"/>
      <c r="AM3" s="23"/>
      <c r="AN3" s="23"/>
      <c r="AO3" s="23"/>
      <c r="AP3" s="23"/>
      <c r="AQ3" s="23"/>
      <c r="AR3" s="23"/>
      <c r="AS3" s="22">
        <f>5+5</f>
        <v>10</v>
      </c>
    </row>
    <row r="4">
      <c r="A4" s="10" t="s">
        <v>36</v>
      </c>
      <c r="B4" s="11" t="s">
        <v>59</v>
      </c>
      <c r="C4" s="11" t="s">
        <v>60</v>
      </c>
      <c r="D4" s="11" t="s">
        <v>47</v>
      </c>
      <c r="E4" s="11" t="s">
        <v>48</v>
      </c>
      <c r="F4" s="12">
        <v>10.0</v>
      </c>
      <c r="G4" s="12">
        <v>10.0</v>
      </c>
      <c r="H4" s="12">
        <v>482.0</v>
      </c>
      <c r="I4" s="12">
        <v>4820.0</v>
      </c>
      <c r="J4" s="13"/>
      <c r="K4" s="16">
        <v>3.0</v>
      </c>
      <c r="L4" s="15">
        <v>836.34</v>
      </c>
      <c r="M4" s="16" t="s">
        <v>61</v>
      </c>
      <c r="N4" s="17" t="s">
        <v>50</v>
      </c>
      <c r="O4" s="18" t="s">
        <v>51</v>
      </c>
      <c r="P4" s="19">
        <v>2.92000000285E11</v>
      </c>
      <c r="Q4" s="20" t="s">
        <v>62</v>
      </c>
      <c r="R4" s="21" t="s">
        <v>63</v>
      </c>
      <c r="S4" s="22">
        <f t="shared" si="1"/>
        <v>30</v>
      </c>
      <c r="T4" s="19" t="s">
        <v>64</v>
      </c>
      <c r="U4" s="19" t="s">
        <v>54</v>
      </c>
      <c r="V4" s="23"/>
      <c r="W4" s="23"/>
      <c r="X4" s="23"/>
      <c r="Y4" s="23"/>
      <c r="Z4" s="23"/>
      <c r="AA4" s="23"/>
      <c r="AB4" s="23"/>
      <c r="AC4" s="23"/>
      <c r="AD4" s="23"/>
      <c r="AE4" s="23"/>
      <c r="AF4" s="23"/>
      <c r="AG4" s="23"/>
      <c r="AH4" s="22"/>
      <c r="AI4" s="22"/>
      <c r="AJ4" s="22"/>
      <c r="AK4" s="22">
        <v>10.0</v>
      </c>
      <c r="AL4" s="23"/>
      <c r="AM4" s="23"/>
      <c r="AN4" s="23"/>
      <c r="AO4" s="23"/>
      <c r="AP4" s="23"/>
      <c r="AQ4" s="24">
        <v>10.0</v>
      </c>
      <c r="AR4" s="24">
        <v>10.0</v>
      </c>
      <c r="AS4" s="23"/>
    </row>
    <row r="5">
      <c r="A5" s="10" t="s">
        <v>32</v>
      </c>
      <c r="B5" s="11" t="s">
        <v>65</v>
      </c>
      <c r="C5" s="11" t="s">
        <v>66</v>
      </c>
      <c r="D5" s="11" t="s">
        <v>47</v>
      </c>
      <c r="E5" s="11" t="s">
        <v>48</v>
      </c>
      <c r="F5" s="12">
        <v>10.0</v>
      </c>
      <c r="G5" s="12">
        <v>10.0</v>
      </c>
      <c r="H5" s="12">
        <v>7.5</v>
      </c>
      <c r="I5" s="12">
        <v>75.0</v>
      </c>
      <c r="J5" s="20"/>
      <c r="K5" s="14">
        <v>5.0</v>
      </c>
      <c r="L5" s="15">
        <v>3.95</v>
      </c>
      <c r="M5" s="16" t="s">
        <v>67</v>
      </c>
      <c r="N5" s="17" t="s">
        <v>50</v>
      </c>
      <c r="O5" s="18" t="s">
        <v>51</v>
      </c>
      <c r="P5" s="19">
        <v>2.92000000177E11</v>
      </c>
      <c r="Q5" s="20" t="s">
        <v>67</v>
      </c>
      <c r="R5" s="21" t="s">
        <v>68</v>
      </c>
      <c r="S5" s="22">
        <f t="shared" si="1"/>
        <v>30</v>
      </c>
      <c r="T5" s="19" t="s">
        <v>69</v>
      </c>
      <c r="U5" s="19" t="s">
        <v>54</v>
      </c>
      <c r="V5" s="23"/>
      <c r="W5" s="23"/>
      <c r="X5" s="23"/>
      <c r="Y5" s="23"/>
      <c r="Z5" s="23"/>
      <c r="AA5" s="23"/>
      <c r="AB5" s="23"/>
      <c r="AC5" s="23"/>
      <c r="AD5" s="23"/>
      <c r="AE5" s="23"/>
      <c r="AF5" s="22"/>
      <c r="AG5" s="22">
        <v>10.0</v>
      </c>
      <c r="AH5" s="24"/>
      <c r="AI5" s="24"/>
      <c r="AJ5" s="24"/>
      <c r="AK5" s="24">
        <v>10.0</v>
      </c>
      <c r="AL5" s="23"/>
      <c r="AM5" s="23"/>
      <c r="AN5" s="23"/>
      <c r="AO5" s="23"/>
      <c r="AP5" s="24"/>
      <c r="AQ5" s="24">
        <v>10.0</v>
      </c>
      <c r="AR5" s="23"/>
      <c r="AS5" s="23"/>
    </row>
    <row r="6">
      <c r="A6" s="10" t="s">
        <v>30</v>
      </c>
      <c r="B6" s="28" t="s">
        <v>70</v>
      </c>
      <c r="C6" s="11" t="s">
        <v>71</v>
      </c>
      <c r="D6" s="11" t="s">
        <v>47</v>
      </c>
      <c r="E6" s="11" t="s">
        <v>72</v>
      </c>
      <c r="F6" s="12">
        <v>10.0</v>
      </c>
      <c r="G6" s="12">
        <v>6.0</v>
      </c>
      <c r="H6" s="12">
        <v>800.0</v>
      </c>
      <c r="I6" s="12">
        <v>4800.0</v>
      </c>
      <c r="J6" s="13"/>
      <c r="K6" s="25">
        <v>6.0</v>
      </c>
      <c r="L6" s="26">
        <v>746.67</v>
      </c>
      <c r="M6" s="27" t="s">
        <v>73</v>
      </c>
      <c r="N6" s="17" t="s">
        <v>50</v>
      </c>
      <c r="O6" s="18" t="s">
        <v>51</v>
      </c>
      <c r="P6" s="19">
        <v>2.92000000318E11</v>
      </c>
      <c r="Q6" s="20" t="s">
        <v>74</v>
      </c>
      <c r="R6" s="21" t="s">
        <v>75</v>
      </c>
      <c r="S6" s="22">
        <f t="shared" si="1"/>
        <v>10</v>
      </c>
      <c r="T6" s="19" t="s">
        <v>53</v>
      </c>
      <c r="U6" s="19" t="s">
        <v>54</v>
      </c>
      <c r="V6" s="23"/>
      <c r="W6" s="23"/>
      <c r="X6" s="23"/>
      <c r="Y6" s="23"/>
      <c r="Z6" s="23"/>
      <c r="AA6" s="23"/>
      <c r="AB6" s="23"/>
      <c r="AC6" s="23"/>
      <c r="AD6" s="22"/>
      <c r="AE6" s="22">
        <v>10.0</v>
      </c>
      <c r="AF6" s="23"/>
      <c r="AG6" s="23"/>
      <c r="AH6" s="23"/>
      <c r="AI6" s="23"/>
      <c r="AJ6" s="23"/>
      <c r="AK6" s="23"/>
      <c r="AL6" s="23"/>
      <c r="AM6" s="23"/>
      <c r="AN6" s="23"/>
      <c r="AO6" s="23"/>
      <c r="AP6" s="23"/>
      <c r="AQ6" s="23"/>
      <c r="AR6" s="23"/>
      <c r="AS6" s="23"/>
    </row>
    <row r="7">
      <c r="A7" s="10" t="s">
        <v>44</v>
      </c>
      <c r="B7" s="11" t="s">
        <v>76</v>
      </c>
      <c r="C7" s="11" t="s">
        <v>77</v>
      </c>
      <c r="D7" s="11" t="s">
        <v>47</v>
      </c>
      <c r="E7" s="11" t="s">
        <v>48</v>
      </c>
      <c r="F7" s="12">
        <v>10.0</v>
      </c>
      <c r="G7" s="12">
        <v>10.0</v>
      </c>
      <c r="H7" s="12">
        <v>300.0</v>
      </c>
      <c r="I7" s="12">
        <v>3000.0</v>
      </c>
      <c r="J7" s="13"/>
      <c r="K7" s="25">
        <v>7.0</v>
      </c>
      <c r="L7" s="26">
        <v>374.43</v>
      </c>
      <c r="M7" s="27" t="s">
        <v>78</v>
      </c>
      <c r="N7" s="17" t="s">
        <v>50</v>
      </c>
      <c r="O7" s="18" t="s">
        <v>51</v>
      </c>
      <c r="P7" s="19">
        <v>2.92000000319E11</v>
      </c>
      <c r="Q7" s="20" t="s">
        <v>79</v>
      </c>
      <c r="R7" s="21" t="s">
        <v>80</v>
      </c>
      <c r="S7" s="22">
        <f t="shared" si="1"/>
        <v>24</v>
      </c>
      <c r="T7" s="19" t="s">
        <v>53</v>
      </c>
      <c r="U7" s="19" t="s">
        <v>54</v>
      </c>
      <c r="V7" s="23"/>
      <c r="W7" s="23"/>
      <c r="X7" s="23"/>
      <c r="Y7" s="23"/>
      <c r="Z7" s="23"/>
      <c r="AA7" s="23"/>
      <c r="AB7" s="23"/>
      <c r="AC7" s="23"/>
      <c r="AD7" s="23"/>
      <c r="AE7" s="23"/>
      <c r="AF7" s="23"/>
      <c r="AG7" s="23"/>
      <c r="AH7" s="23"/>
      <c r="AI7" s="23"/>
      <c r="AJ7" s="23"/>
      <c r="AK7" s="23"/>
      <c r="AL7" s="23"/>
      <c r="AM7" s="23"/>
      <c r="AN7" s="23"/>
      <c r="AO7" s="23"/>
      <c r="AP7" s="23"/>
      <c r="AQ7" s="23"/>
      <c r="AR7" s="23"/>
      <c r="AS7" s="22">
        <f>10+10+4</f>
        <v>24</v>
      </c>
    </row>
    <row r="8">
      <c r="A8" s="10" t="s">
        <v>44</v>
      </c>
      <c r="B8" s="11" t="s">
        <v>81</v>
      </c>
      <c r="C8" s="11" t="s">
        <v>82</v>
      </c>
      <c r="D8" s="11" t="s">
        <v>47</v>
      </c>
      <c r="E8" s="11" t="s">
        <v>48</v>
      </c>
      <c r="F8" s="12">
        <v>2.0</v>
      </c>
      <c r="G8" s="12">
        <v>2.0</v>
      </c>
      <c r="H8" s="12">
        <v>47.0</v>
      </c>
      <c r="I8" s="12">
        <v>94.0</v>
      </c>
      <c r="J8" s="20" t="s">
        <v>83</v>
      </c>
      <c r="K8" s="17">
        <v>8.0</v>
      </c>
      <c r="L8" s="29"/>
      <c r="M8" s="17"/>
      <c r="N8" s="17" t="s">
        <v>84</v>
      </c>
      <c r="O8" s="18"/>
      <c r="P8" s="19"/>
      <c r="Q8" s="20" t="s">
        <v>81</v>
      </c>
      <c r="R8" s="21" t="s">
        <v>81</v>
      </c>
      <c r="S8" s="22">
        <f t="shared" si="1"/>
        <v>4</v>
      </c>
      <c r="T8" s="19" t="s">
        <v>53</v>
      </c>
      <c r="U8" s="19" t="s">
        <v>54</v>
      </c>
      <c r="V8" s="23"/>
      <c r="W8" s="23"/>
      <c r="X8" s="23"/>
      <c r="Y8" s="23"/>
      <c r="Z8" s="23"/>
      <c r="AA8" s="23"/>
      <c r="AB8" s="23"/>
      <c r="AC8" s="23"/>
      <c r="AD8" s="23"/>
      <c r="AE8" s="23"/>
      <c r="AF8" s="23"/>
      <c r="AG8" s="23"/>
      <c r="AH8" s="23"/>
      <c r="AI8" s="23"/>
      <c r="AJ8" s="23"/>
      <c r="AK8" s="23"/>
      <c r="AL8" s="23"/>
      <c r="AM8" s="23"/>
      <c r="AN8" s="23"/>
      <c r="AO8" s="23"/>
      <c r="AP8" s="23"/>
      <c r="AQ8" s="23"/>
      <c r="AR8" s="23"/>
      <c r="AS8" s="22">
        <f>2+2</f>
        <v>4</v>
      </c>
    </row>
    <row r="9">
      <c r="A9" s="10" t="s">
        <v>23</v>
      </c>
      <c r="B9" s="11" t="s">
        <v>85</v>
      </c>
      <c r="C9" s="11" t="s">
        <v>86</v>
      </c>
      <c r="D9" s="11" t="s">
        <v>47</v>
      </c>
      <c r="E9" s="11" t="s">
        <v>48</v>
      </c>
      <c r="F9" s="12">
        <v>11.0</v>
      </c>
      <c r="G9" s="12">
        <v>11.0</v>
      </c>
      <c r="H9" s="12">
        <v>33.9</v>
      </c>
      <c r="I9" s="12">
        <v>372.9</v>
      </c>
      <c r="J9" s="13"/>
      <c r="K9" s="25">
        <v>9.0</v>
      </c>
      <c r="L9" s="26">
        <v>51.9</v>
      </c>
      <c r="M9" s="27" t="s">
        <v>87</v>
      </c>
      <c r="N9" s="17" t="s">
        <v>50</v>
      </c>
      <c r="O9" s="18" t="s">
        <v>51</v>
      </c>
      <c r="P9" s="19">
        <v>2.92000000258E11</v>
      </c>
      <c r="Q9" s="20" t="s">
        <v>88</v>
      </c>
      <c r="R9" s="21" t="s">
        <v>89</v>
      </c>
      <c r="S9" s="22">
        <f t="shared" si="1"/>
        <v>11</v>
      </c>
      <c r="T9" s="19" t="s">
        <v>69</v>
      </c>
      <c r="U9" s="19" t="s">
        <v>54</v>
      </c>
      <c r="V9" s="23"/>
      <c r="W9" s="23"/>
      <c r="X9" s="22">
        <v>11.0</v>
      </c>
      <c r="Y9" s="23"/>
      <c r="Z9" s="23"/>
      <c r="AA9" s="23"/>
      <c r="AB9" s="23"/>
      <c r="AC9" s="23"/>
      <c r="AD9" s="23"/>
      <c r="AE9" s="23"/>
      <c r="AF9" s="23"/>
      <c r="AG9" s="23"/>
      <c r="AH9" s="23"/>
      <c r="AI9" s="23"/>
      <c r="AJ9" s="23"/>
      <c r="AK9" s="23"/>
      <c r="AL9" s="23"/>
      <c r="AM9" s="23"/>
      <c r="AN9" s="23"/>
      <c r="AO9" s="23"/>
      <c r="AP9" s="23"/>
      <c r="AQ9" s="23"/>
      <c r="AR9" s="23"/>
      <c r="AS9" s="23"/>
    </row>
    <row r="10">
      <c r="A10" s="10" t="s">
        <v>44</v>
      </c>
      <c r="B10" s="11" t="s">
        <v>90</v>
      </c>
      <c r="C10" s="11" t="s">
        <v>91</v>
      </c>
      <c r="D10" s="11" t="s">
        <v>47</v>
      </c>
      <c r="E10" s="11" t="s">
        <v>48</v>
      </c>
      <c r="F10" s="12">
        <v>2.0</v>
      </c>
      <c r="G10" s="12">
        <v>2.0</v>
      </c>
      <c r="H10" s="12">
        <v>60.0</v>
      </c>
      <c r="I10" s="12">
        <v>120.0</v>
      </c>
      <c r="J10" s="13"/>
      <c r="K10" s="14">
        <v>10.0</v>
      </c>
      <c r="L10" s="15">
        <v>68.27</v>
      </c>
      <c r="M10" s="16" t="s">
        <v>92</v>
      </c>
      <c r="N10" s="17" t="s">
        <v>50</v>
      </c>
      <c r="O10" s="18" t="s">
        <v>51</v>
      </c>
      <c r="P10" s="19">
        <v>2.92000000012E11</v>
      </c>
      <c r="Q10" s="20" t="s">
        <v>92</v>
      </c>
      <c r="R10" s="21" t="s">
        <v>93</v>
      </c>
      <c r="S10" s="22">
        <f t="shared" si="1"/>
        <v>2</v>
      </c>
      <c r="T10" s="19" t="s">
        <v>94</v>
      </c>
      <c r="U10" s="19" t="s">
        <v>54</v>
      </c>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2">
        <v>2.0</v>
      </c>
    </row>
    <row r="11">
      <c r="A11" s="10" t="s">
        <v>23</v>
      </c>
      <c r="B11" s="11" t="s">
        <v>95</v>
      </c>
      <c r="C11" s="11" t="s">
        <v>96</v>
      </c>
      <c r="D11" s="11" t="s">
        <v>47</v>
      </c>
      <c r="E11" s="11" t="s">
        <v>48</v>
      </c>
      <c r="F11" s="12">
        <v>50.0</v>
      </c>
      <c r="G11" s="12">
        <v>50.0</v>
      </c>
      <c r="H11" s="12">
        <v>18.5</v>
      </c>
      <c r="I11" s="12">
        <v>925.0</v>
      </c>
      <c r="J11" s="13"/>
      <c r="K11" s="14">
        <v>11.0</v>
      </c>
      <c r="L11" s="15">
        <v>23.8</v>
      </c>
      <c r="M11" s="16" t="s">
        <v>97</v>
      </c>
      <c r="N11" s="17" t="s">
        <v>50</v>
      </c>
      <c r="O11" s="18" t="s">
        <v>51</v>
      </c>
      <c r="P11" s="19">
        <v>2.92000000263E11</v>
      </c>
      <c r="Q11" s="20" t="s">
        <v>97</v>
      </c>
      <c r="R11" s="21" t="s">
        <v>95</v>
      </c>
      <c r="S11" s="22">
        <f t="shared" si="1"/>
        <v>50</v>
      </c>
      <c r="T11" s="19" t="s">
        <v>53</v>
      </c>
      <c r="U11" s="19" t="s">
        <v>54</v>
      </c>
      <c r="V11" s="23"/>
      <c r="W11" s="23"/>
      <c r="X11" s="22">
        <v>50.0</v>
      </c>
      <c r="Y11" s="23"/>
      <c r="Z11" s="23"/>
      <c r="AA11" s="23"/>
      <c r="AB11" s="23"/>
      <c r="AC11" s="23"/>
      <c r="AD11" s="23"/>
      <c r="AE11" s="23"/>
      <c r="AF11" s="23"/>
      <c r="AG11" s="23"/>
      <c r="AH11" s="23"/>
      <c r="AI11" s="23"/>
      <c r="AJ11" s="23"/>
      <c r="AK11" s="23"/>
      <c r="AL11" s="23"/>
      <c r="AM11" s="23"/>
      <c r="AN11" s="23"/>
      <c r="AO11" s="23"/>
      <c r="AP11" s="23"/>
      <c r="AQ11" s="23"/>
      <c r="AR11" s="23"/>
      <c r="AS11" s="23"/>
    </row>
    <row r="12">
      <c r="A12" s="10" t="s">
        <v>23</v>
      </c>
      <c r="B12" s="11" t="s">
        <v>98</v>
      </c>
      <c r="C12" s="11" t="s">
        <v>99</v>
      </c>
      <c r="D12" s="11" t="s">
        <v>47</v>
      </c>
      <c r="E12" s="11" t="s">
        <v>48</v>
      </c>
      <c r="F12" s="12">
        <v>40.0</v>
      </c>
      <c r="G12" s="12">
        <v>40.0</v>
      </c>
      <c r="H12" s="12">
        <v>53.52</v>
      </c>
      <c r="I12" s="12">
        <v>2140.8</v>
      </c>
      <c r="J12" s="13"/>
      <c r="K12" s="25">
        <v>12.0</v>
      </c>
      <c r="L12" s="26">
        <v>37.26</v>
      </c>
      <c r="M12" s="27" t="s">
        <v>100</v>
      </c>
      <c r="N12" s="17" t="s">
        <v>50</v>
      </c>
      <c r="O12" s="18" t="s">
        <v>51</v>
      </c>
      <c r="P12" s="19">
        <v>2.92000000302E11</v>
      </c>
      <c r="Q12" s="20" t="s">
        <v>101</v>
      </c>
      <c r="R12" s="21" t="s">
        <v>102</v>
      </c>
      <c r="S12" s="22">
        <f t="shared" si="1"/>
        <v>40</v>
      </c>
      <c r="T12" s="19" t="s">
        <v>69</v>
      </c>
      <c r="U12" s="19" t="s">
        <v>54</v>
      </c>
      <c r="V12" s="23"/>
      <c r="W12" s="23"/>
      <c r="X12" s="22">
        <v>40.0</v>
      </c>
      <c r="Y12" s="23"/>
      <c r="Z12" s="23"/>
      <c r="AA12" s="23"/>
      <c r="AB12" s="23"/>
      <c r="AC12" s="23"/>
      <c r="AD12" s="23"/>
      <c r="AE12" s="23"/>
      <c r="AF12" s="23"/>
      <c r="AG12" s="23"/>
      <c r="AH12" s="23"/>
      <c r="AI12" s="23"/>
      <c r="AJ12" s="23"/>
      <c r="AK12" s="23"/>
      <c r="AL12" s="23"/>
      <c r="AM12" s="23"/>
      <c r="AN12" s="23"/>
      <c r="AO12" s="23"/>
      <c r="AP12" s="23"/>
      <c r="AQ12" s="23"/>
      <c r="AR12" s="23"/>
      <c r="AS12" s="23"/>
    </row>
    <row r="13">
      <c r="A13" s="10" t="s">
        <v>38</v>
      </c>
      <c r="B13" s="11" t="s">
        <v>103</v>
      </c>
      <c r="C13" s="11" t="s">
        <v>104</v>
      </c>
      <c r="D13" s="11" t="s">
        <v>47</v>
      </c>
      <c r="E13" s="11" t="s">
        <v>48</v>
      </c>
      <c r="F13" s="12">
        <v>5.0</v>
      </c>
      <c r="G13" s="12">
        <v>5.0</v>
      </c>
      <c r="H13" s="12">
        <v>53.0</v>
      </c>
      <c r="I13" s="12">
        <v>265.0</v>
      </c>
      <c r="J13" s="13"/>
      <c r="K13" s="14">
        <v>13.0</v>
      </c>
      <c r="L13" s="15">
        <v>123.98</v>
      </c>
      <c r="M13" s="16" t="s">
        <v>105</v>
      </c>
      <c r="N13" s="17" t="s">
        <v>50</v>
      </c>
      <c r="O13" s="18" t="s">
        <v>51</v>
      </c>
      <c r="P13" s="19">
        <v>2.92000000054E11</v>
      </c>
      <c r="Q13" s="20" t="s">
        <v>105</v>
      </c>
      <c r="R13" s="21" t="s">
        <v>106</v>
      </c>
      <c r="S13" s="22">
        <f t="shared" si="1"/>
        <v>18</v>
      </c>
      <c r="T13" s="19" t="s">
        <v>69</v>
      </c>
      <c r="U13" s="19" t="s">
        <v>54</v>
      </c>
      <c r="V13" s="23"/>
      <c r="W13" s="23"/>
      <c r="X13" s="24">
        <v>1.0</v>
      </c>
      <c r="Y13" s="23"/>
      <c r="Z13" s="23"/>
      <c r="AA13" s="23"/>
      <c r="AB13" s="23"/>
      <c r="AC13" s="23"/>
      <c r="AD13" s="23"/>
      <c r="AE13" s="23"/>
      <c r="AF13" s="23"/>
      <c r="AG13" s="23"/>
      <c r="AH13" s="24"/>
      <c r="AI13" s="24"/>
      <c r="AJ13" s="24"/>
      <c r="AK13" s="24">
        <v>6.0</v>
      </c>
      <c r="AL13" s="23"/>
      <c r="AM13" s="22">
        <v>5.0</v>
      </c>
      <c r="AN13" s="23"/>
      <c r="AO13" s="23"/>
      <c r="AP13" s="23"/>
      <c r="AQ13" s="24">
        <v>6.0</v>
      </c>
      <c r="AR13" s="23"/>
      <c r="AS13" s="23"/>
    </row>
    <row r="14">
      <c r="A14" s="10" t="s">
        <v>44</v>
      </c>
      <c r="B14" s="11" t="s">
        <v>107</v>
      </c>
      <c r="C14" s="11" t="s">
        <v>108</v>
      </c>
      <c r="D14" s="11" t="s">
        <v>47</v>
      </c>
      <c r="E14" s="11" t="s">
        <v>48</v>
      </c>
      <c r="F14" s="12">
        <v>2.0</v>
      </c>
      <c r="G14" s="12">
        <v>2.0</v>
      </c>
      <c r="H14" s="12">
        <v>150.0</v>
      </c>
      <c r="I14" s="12">
        <v>300.0</v>
      </c>
      <c r="J14" s="13"/>
      <c r="K14" s="14">
        <v>14.0</v>
      </c>
      <c r="L14" s="15">
        <v>31.34</v>
      </c>
      <c r="M14" s="16" t="s">
        <v>109</v>
      </c>
      <c r="N14" s="17" t="s">
        <v>50</v>
      </c>
      <c r="O14" s="18" t="s">
        <v>51</v>
      </c>
      <c r="P14" s="19">
        <v>2.92000000203E11</v>
      </c>
      <c r="Q14" s="20" t="s">
        <v>109</v>
      </c>
      <c r="R14" s="21" t="s">
        <v>110</v>
      </c>
      <c r="S14" s="22">
        <f t="shared" si="1"/>
        <v>2</v>
      </c>
      <c r="T14" s="19" t="s">
        <v>69</v>
      </c>
      <c r="U14" s="19" t="s">
        <v>54</v>
      </c>
      <c r="V14" s="23"/>
      <c r="W14" s="23"/>
      <c r="X14" s="23"/>
      <c r="Y14" s="23"/>
      <c r="Z14" s="23"/>
      <c r="AA14" s="23"/>
      <c r="AB14" s="23"/>
      <c r="AC14" s="23"/>
      <c r="AD14" s="23"/>
      <c r="AE14" s="23"/>
      <c r="AF14" s="23"/>
      <c r="AG14" s="23"/>
      <c r="AH14" s="22"/>
      <c r="AI14" s="22"/>
      <c r="AJ14" s="22"/>
      <c r="AK14" s="22"/>
      <c r="AL14" s="23"/>
      <c r="AM14" s="23"/>
      <c r="AN14" s="23"/>
      <c r="AO14" s="23"/>
      <c r="AP14" s="23"/>
      <c r="AQ14" s="23"/>
      <c r="AR14" s="23"/>
      <c r="AS14" s="24">
        <v>2.0</v>
      </c>
    </row>
    <row r="15">
      <c r="A15" s="10" t="s">
        <v>44</v>
      </c>
      <c r="B15" s="11" t="s">
        <v>111</v>
      </c>
      <c r="C15" s="11" t="s">
        <v>112</v>
      </c>
      <c r="D15" s="11" t="s">
        <v>47</v>
      </c>
      <c r="E15" s="11" t="s">
        <v>48</v>
      </c>
      <c r="F15" s="12">
        <v>3.0</v>
      </c>
      <c r="G15" s="12">
        <v>3.0</v>
      </c>
      <c r="H15" s="12">
        <v>400.0</v>
      </c>
      <c r="I15" s="12">
        <v>1200.0</v>
      </c>
      <c r="J15" s="13"/>
      <c r="K15" s="14">
        <v>15.0</v>
      </c>
      <c r="L15" s="15">
        <v>335.95</v>
      </c>
      <c r="M15" s="16" t="s">
        <v>113</v>
      </c>
      <c r="N15" s="17" t="s">
        <v>50</v>
      </c>
      <c r="O15" s="18" t="s">
        <v>51</v>
      </c>
      <c r="P15" s="19">
        <v>2.92000000006E11</v>
      </c>
      <c r="Q15" s="20" t="s">
        <v>113</v>
      </c>
      <c r="R15" s="21" t="s">
        <v>114</v>
      </c>
      <c r="S15" s="22">
        <f t="shared" si="1"/>
        <v>9</v>
      </c>
      <c r="T15" s="19" t="s">
        <v>94</v>
      </c>
      <c r="U15" s="19" t="s">
        <v>54</v>
      </c>
      <c r="V15" s="23"/>
      <c r="W15" s="23"/>
      <c r="X15" s="24">
        <v>4.0</v>
      </c>
      <c r="Y15" s="23"/>
      <c r="Z15" s="23"/>
      <c r="AA15" s="23"/>
      <c r="AB15" s="23"/>
      <c r="AC15" s="23"/>
      <c r="AD15" s="23"/>
      <c r="AE15" s="23"/>
      <c r="AF15" s="23"/>
      <c r="AG15" s="23"/>
      <c r="AH15" s="23"/>
      <c r="AI15" s="23"/>
      <c r="AJ15" s="23"/>
      <c r="AK15" s="23"/>
      <c r="AL15" s="23"/>
      <c r="AM15" s="23"/>
      <c r="AN15" s="23"/>
      <c r="AO15" s="23"/>
      <c r="AP15" s="23"/>
      <c r="AQ15" s="24">
        <v>2.0</v>
      </c>
      <c r="AR15" s="23"/>
      <c r="AS15" s="22">
        <v>3.0</v>
      </c>
    </row>
    <row r="16">
      <c r="A16" s="10" t="s">
        <v>44</v>
      </c>
      <c r="B16" s="11" t="s">
        <v>115</v>
      </c>
      <c r="C16" s="11" t="s">
        <v>116</v>
      </c>
      <c r="D16" s="11" t="s">
        <v>47</v>
      </c>
      <c r="E16" s="11" t="s">
        <v>48</v>
      </c>
      <c r="F16" s="12">
        <v>2.0</v>
      </c>
      <c r="G16" s="12">
        <v>2.0</v>
      </c>
      <c r="H16" s="12">
        <v>15.0</v>
      </c>
      <c r="I16" s="12">
        <v>30.0</v>
      </c>
      <c r="J16" s="13"/>
      <c r="K16" s="14">
        <v>16.0</v>
      </c>
      <c r="L16" s="15">
        <v>23.3</v>
      </c>
      <c r="M16" s="16" t="s">
        <v>117</v>
      </c>
      <c r="N16" s="17" t="s">
        <v>50</v>
      </c>
      <c r="O16" s="18" t="s">
        <v>51</v>
      </c>
      <c r="P16" s="19">
        <v>2.92000000287E11</v>
      </c>
      <c r="Q16" s="20" t="s">
        <v>117</v>
      </c>
      <c r="R16" s="21" t="s">
        <v>118</v>
      </c>
      <c r="S16" s="22">
        <f t="shared" si="1"/>
        <v>9</v>
      </c>
      <c r="T16" s="19" t="s">
        <v>69</v>
      </c>
      <c r="U16" s="19" t="s">
        <v>54</v>
      </c>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2">
        <f>2+2+5</f>
        <v>9</v>
      </c>
    </row>
    <row r="17">
      <c r="A17" s="10" t="s">
        <v>44</v>
      </c>
      <c r="B17" s="11" t="s">
        <v>119</v>
      </c>
      <c r="C17" s="11" t="s">
        <v>120</v>
      </c>
      <c r="D17" s="11" t="s">
        <v>47</v>
      </c>
      <c r="E17" s="11" t="s">
        <v>48</v>
      </c>
      <c r="F17" s="12">
        <v>5.0</v>
      </c>
      <c r="G17" s="12">
        <v>5.0</v>
      </c>
      <c r="H17" s="12">
        <v>30.0</v>
      </c>
      <c r="I17" s="12">
        <v>150.0</v>
      </c>
      <c r="J17" s="20"/>
      <c r="K17" s="25">
        <v>17.0</v>
      </c>
      <c r="L17" s="26">
        <v>22.04</v>
      </c>
      <c r="M17" s="27" t="s">
        <v>119</v>
      </c>
      <c r="N17" s="17" t="s">
        <v>50</v>
      </c>
      <c r="O17" s="18" t="s">
        <v>51</v>
      </c>
      <c r="P17" s="19">
        <v>2.9200000032E11</v>
      </c>
      <c r="Q17" s="20" t="s">
        <v>119</v>
      </c>
      <c r="R17" s="21" t="s">
        <v>121</v>
      </c>
      <c r="S17" s="22">
        <f t="shared" si="1"/>
        <v>10</v>
      </c>
      <c r="T17" s="19" t="s">
        <v>53</v>
      </c>
      <c r="U17" s="19" t="s">
        <v>54</v>
      </c>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2">
        <f>5+5</f>
        <v>10</v>
      </c>
    </row>
    <row r="18">
      <c r="A18" s="10" t="s">
        <v>36</v>
      </c>
      <c r="B18" s="11" t="s">
        <v>122</v>
      </c>
      <c r="C18" s="11" t="s">
        <v>123</v>
      </c>
      <c r="D18" s="11" t="s">
        <v>47</v>
      </c>
      <c r="E18" s="11" t="s">
        <v>48</v>
      </c>
      <c r="F18" s="12">
        <v>3.0</v>
      </c>
      <c r="G18" s="12">
        <v>3.0</v>
      </c>
      <c r="H18" s="12">
        <v>172.22</v>
      </c>
      <c r="I18" s="12">
        <v>516.66</v>
      </c>
      <c r="J18" s="20" t="s">
        <v>124</v>
      </c>
      <c r="K18" s="14">
        <v>18.0</v>
      </c>
      <c r="L18" s="15"/>
      <c r="M18" s="16" t="s">
        <v>125</v>
      </c>
      <c r="N18" s="17" t="s">
        <v>84</v>
      </c>
      <c r="O18" s="18" t="s">
        <v>51</v>
      </c>
      <c r="P18" s="19">
        <v>2.92000000062E11</v>
      </c>
      <c r="Q18" s="20" t="s">
        <v>125</v>
      </c>
      <c r="R18" s="21" t="s">
        <v>126</v>
      </c>
      <c r="S18" s="22">
        <f t="shared" si="1"/>
        <v>6</v>
      </c>
      <c r="T18" s="19" t="s">
        <v>69</v>
      </c>
      <c r="U18" s="19" t="s">
        <v>54</v>
      </c>
      <c r="V18" s="23"/>
      <c r="W18" s="23"/>
      <c r="X18" s="23"/>
      <c r="Y18" s="23"/>
      <c r="Z18" s="23"/>
      <c r="AA18" s="23"/>
      <c r="AB18" s="23"/>
      <c r="AC18" s="23"/>
      <c r="AD18" s="23"/>
      <c r="AE18" s="23"/>
      <c r="AF18" s="23"/>
      <c r="AG18" s="23"/>
      <c r="AH18" s="22"/>
      <c r="AI18" s="22"/>
      <c r="AJ18" s="22"/>
      <c r="AK18" s="22">
        <v>3.0</v>
      </c>
      <c r="AL18" s="23"/>
      <c r="AM18" s="23"/>
      <c r="AN18" s="23"/>
      <c r="AO18" s="23"/>
      <c r="AP18" s="23"/>
      <c r="AQ18" s="24">
        <v>3.0</v>
      </c>
      <c r="AR18" s="23"/>
      <c r="AS18" s="24"/>
    </row>
    <row r="19" ht="39.0" customHeight="1">
      <c r="A19" s="10" t="s">
        <v>28</v>
      </c>
      <c r="B19" s="11" t="s">
        <v>127</v>
      </c>
      <c r="C19" s="11" t="s">
        <v>128</v>
      </c>
      <c r="D19" s="11" t="s">
        <v>47</v>
      </c>
      <c r="E19" s="11" t="s">
        <v>48</v>
      </c>
      <c r="F19" s="12">
        <v>2.0</v>
      </c>
      <c r="G19" s="12">
        <v>2.0</v>
      </c>
      <c r="H19" s="12">
        <v>63.0</v>
      </c>
      <c r="I19" s="12">
        <v>126.0</v>
      </c>
      <c r="J19" s="13"/>
      <c r="K19" s="14">
        <v>19.0</v>
      </c>
      <c r="L19" s="15">
        <v>109.18</v>
      </c>
      <c r="M19" s="16" t="s">
        <v>129</v>
      </c>
      <c r="N19" s="17" t="s">
        <v>50</v>
      </c>
      <c r="O19" s="18" t="s">
        <v>51</v>
      </c>
      <c r="P19" s="19">
        <v>2.92000000204E11</v>
      </c>
      <c r="Q19" s="20" t="s">
        <v>129</v>
      </c>
      <c r="R19" s="21" t="s">
        <v>130</v>
      </c>
      <c r="S19" s="22">
        <f t="shared" si="1"/>
        <v>2</v>
      </c>
      <c r="T19" s="19" t="s">
        <v>131</v>
      </c>
      <c r="U19" s="19" t="s">
        <v>54</v>
      </c>
      <c r="V19" s="23"/>
      <c r="W19" s="23"/>
      <c r="X19" s="23"/>
      <c r="Y19" s="23"/>
      <c r="Z19" s="23"/>
      <c r="AA19" s="23"/>
      <c r="AB19" s="22"/>
      <c r="AC19" s="22">
        <v>2.0</v>
      </c>
      <c r="AD19" s="23"/>
      <c r="AE19" s="23"/>
      <c r="AF19" s="23"/>
      <c r="AG19" s="23"/>
      <c r="AH19" s="23"/>
      <c r="AI19" s="23"/>
      <c r="AJ19" s="23"/>
      <c r="AK19" s="23"/>
      <c r="AL19" s="23"/>
      <c r="AM19" s="23"/>
      <c r="AN19" s="23"/>
      <c r="AO19" s="23"/>
      <c r="AP19" s="23"/>
      <c r="AQ19" s="23"/>
      <c r="AR19" s="23"/>
      <c r="AS19" s="23"/>
    </row>
    <row r="20">
      <c r="A20" s="10" t="s">
        <v>44</v>
      </c>
      <c r="B20" s="11" t="s">
        <v>107</v>
      </c>
      <c r="C20" s="11" t="s">
        <v>108</v>
      </c>
      <c r="D20" s="11" t="s">
        <v>47</v>
      </c>
      <c r="E20" s="11" t="s">
        <v>48</v>
      </c>
      <c r="F20" s="12">
        <v>2.0</v>
      </c>
      <c r="G20" s="12">
        <v>2.0</v>
      </c>
      <c r="H20" s="12">
        <v>150.0</v>
      </c>
      <c r="I20" s="12">
        <v>300.0</v>
      </c>
      <c r="J20" s="13"/>
      <c r="K20" s="25">
        <v>20.0</v>
      </c>
      <c r="L20" s="26">
        <v>66.86</v>
      </c>
      <c r="M20" s="27" t="s">
        <v>132</v>
      </c>
      <c r="N20" s="17" t="s">
        <v>50</v>
      </c>
      <c r="O20" s="18" t="s">
        <v>51</v>
      </c>
      <c r="P20" s="19">
        <v>2.92000000205E11</v>
      </c>
      <c r="Q20" s="20" t="s">
        <v>132</v>
      </c>
      <c r="R20" s="21" t="s">
        <v>133</v>
      </c>
      <c r="S20" s="22">
        <f t="shared" si="1"/>
        <v>2</v>
      </c>
      <c r="T20" s="19" t="s">
        <v>69</v>
      </c>
      <c r="U20" s="19" t="s">
        <v>54</v>
      </c>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2">
        <v>2.0</v>
      </c>
    </row>
    <row r="21">
      <c r="A21" s="10" t="s">
        <v>23</v>
      </c>
      <c r="B21" s="11" t="s">
        <v>134</v>
      </c>
      <c r="C21" s="11" t="s">
        <v>135</v>
      </c>
      <c r="D21" s="11" t="s">
        <v>47</v>
      </c>
      <c r="E21" s="11" t="s">
        <v>48</v>
      </c>
      <c r="F21" s="12">
        <v>2.0</v>
      </c>
      <c r="G21" s="12">
        <v>2.0</v>
      </c>
      <c r="H21" s="12">
        <v>208.51</v>
      </c>
      <c r="I21" s="12">
        <v>417.02</v>
      </c>
      <c r="J21" s="13"/>
      <c r="K21" s="14">
        <v>21.0</v>
      </c>
      <c r="L21" s="15">
        <v>277.82</v>
      </c>
      <c r="M21" s="16" t="s">
        <v>136</v>
      </c>
      <c r="N21" s="17" t="s">
        <v>50</v>
      </c>
      <c r="O21" s="18" t="s">
        <v>51</v>
      </c>
      <c r="P21" s="19">
        <v>2.92000000264E11</v>
      </c>
      <c r="Q21" s="20" t="s">
        <v>137</v>
      </c>
      <c r="R21" s="21" t="s">
        <v>138</v>
      </c>
      <c r="S21" s="22">
        <f t="shared" si="1"/>
        <v>4</v>
      </c>
      <c r="T21" s="19" t="s">
        <v>69</v>
      </c>
      <c r="U21" s="19" t="s">
        <v>54</v>
      </c>
      <c r="V21" s="23"/>
      <c r="W21" s="23"/>
      <c r="X21" s="22">
        <v>2.0</v>
      </c>
      <c r="Y21" s="23"/>
      <c r="Z21" s="23"/>
      <c r="AA21" s="23"/>
      <c r="AB21" s="23">
        <f>1+1</f>
        <v>2</v>
      </c>
      <c r="AC21" s="23"/>
      <c r="AD21" s="23"/>
      <c r="AE21" s="23"/>
      <c r="AF21" s="23"/>
      <c r="AG21" s="23"/>
      <c r="AH21" s="23"/>
      <c r="AI21" s="23"/>
      <c r="AJ21" s="23"/>
      <c r="AK21" s="23"/>
      <c r="AL21" s="23"/>
      <c r="AM21" s="23"/>
      <c r="AN21" s="23"/>
      <c r="AO21" s="23"/>
      <c r="AP21" s="23"/>
      <c r="AQ21" s="23"/>
      <c r="AR21" s="23"/>
      <c r="AS21" s="23"/>
    </row>
    <row r="22">
      <c r="A22" s="10" t="s">
        <v>23</v>
      </c>
      <c r="B22" s="11" t="s">
        <v>139</v>
      </c>
      <c r="C22" s="11" t="s">
        <v>140</v>
      </c>
      <c r="D22" s="11" t="s">
        <v>47</v>
      </c>
      <c r="E22" s="11" t="s">
        <v>48</v>
      </c>
      <c r="F22" s="12">
        <v>17.0</v>
      </c>
      <c r="G22" s="12">
        <v>17.0</v>
      </c>
      <c r="H22" s="12">
        <v>31.67</v>
      </c>
      <c r="I22" s="12">
        <v>538.39</v>
      </c>
      <c r="J22" s="13"/>
      <c r="K22" s="14">
        <v>22.0</v>
      </c>
      <c r="L22" s="15">
        <v>83.36</v>
      </c>
      <c r="M22" s="16" t="s">
        <v>141</v>
      </c>
      <c r="N22" s="17" t="s">
        <v>50</v>
      </c>
      <c r="O22" s="18" t="s">
        <v>51</v>
      </c>
      <c r="P22" s="19">
        <v>2.92000000058E11</v>
      </c>
      <c r="Q22" s="20" t="s">
        <v>141</v>
      </c>
      <c r="R22" s="21" t="s">
        <v>139</v>
      </c>
      <c r="S22" s="22">
        <f t="shared" si="1"/>
        <v>29</v>
      </c>
      <c r="T22" s="19" t="s">
        <v>69</v>
      </c>
      <c r="U22" s="19" t="s">
        <v>54</v>
      </c>
      <c r="V22" s="23"/>
      <c r="W22" s="23"/>
      <c r="X22" s="22">
        <v>17.0</v>
      </c>
      <c r="Y22" s="23"/>
      <c r="Z22" s="23"/>
      <c r="AA22" s="23"/>
      <c r="AB22" s="23"/>
      <c r="AC22" s="23"/>
      <c r="AD22" s="23"/>
      <c r="AE22" s="23"/>
      <c r="AF22" s="23"/>
      <c r="AG22" s="23"/>
      <c r="AH22" s="24"/>
      <c r="AI22" s="24"/>
      <c r="AJ22" s="24"/>
      <c r="AK22" s="24">
        <v>6.0</v>
      </c>
      <c r="AL22" s="23"/>
      <c r="AM22" s="23"/>
      <c r="AN22" s="23"/>
      <c r="AO22" s="23"/>
      <c r="AP22" s="23"/>
      <c r="AQ22" s="24">
        <v>6.0</v>
      </c>
      <c r="AR22" s="23"/>
      <c r="AS22" s="23"/>
    </row>
    <row r="23">
      <c r="A23" s="10" t="s">
        <v>28</v>
      </c>
      <c r="B23" s="11" t="s">
        <v>142</v>
      </c>
      <c r="C23" s="11" t="s">
        <v>143</v>
      </c>
      <c r="D23" s="11" t="s">
        <v>47</v>
      </c>
      <c r="E23" s="11" t="s">
        <v>48</v>
      </c>
      <c r="F23" s="12">
        <v>2.0</v>
      </c>
      <c r="G23" s="12">
        <v>2.0</v>
      </c>
      <c r="H23" s="12">
        <v>63.0</v>
      </c>
      <c r="I23" s="12">
        <v>126.0</v>
      </c>
      <c r="J23" s="13"/>
      <c r="K23" s="14">
        <v>23.0</v>
      </c>
      <c r="L23" s="15">
        <v>77.82</v>
      </c>
      <c r="M23" s="16" t="s">
        <v>144</v>
      </c>
      <c r="N23" s="17" t="s">
        <v>50</v>
      </c>
      <c r="O23" s="18" t="s">
        <v>51</v>
      </c>
      <c r="P23" s="19">
        <v>2.92000000183E11</v>
      </c>
      <c r="Q23" s="20" t="s">
        <v>144</v>
      </c>
      <c r="R23" s="21" t="s">
        <v>145</v>
      </c>
      <c r="S23" s="22">
        <f t="shared" si="1"/>
        <v>14</v>
      </c>
      <c r="T23" s="19" t="s">
        <v>69</v>
      </c>
      <c r="U23" s="19" t="s">
        <v>54</v>
      </c>
      <c r="V23" s="23"/>
      <c r="W23" s="23"/>
      <c r="X23" s="23"/>
      <c r="Y23" s="23"/>
      <c r="Z23" s="23"/>
      <c r="AA23" s="23"/>
      <c r="AB23" s="22"/>
      <c r="AC23" s="22">
        <v>2.0</v>
      </c>
      <c r="AD23" s="23"/>
      <c r="AE23" s="23"/>
      <c r="AF23" s="23"/>
      <c r="AG23" s="23"/>
      <c r="AH23" s="24"/>
      <c r="AI23" s="24"/>
      <c r="AJ23" s="24"/>
      <c r="AK23" s="24">
        <v>6.0</v>
      </c>
      <c r="AL23" s="23"/>
      <c r="AM23" s="23"/>
      <c r="AN23" s="23"/>
      <c r="AO23" s="23"/>
      <c r="AP23" s="23"/>
      <c r="AQ23" s="24">
        <v>6.0</v>
      </c>
      <c r="AR23" s="23"/>
      <c r="AS23" s="23"/>
    </row>
    <row r="24">
      <c r="A24" s="10" t="s">
        <v>44</v>
      </c>
      <c r="B24" s="11" t="s">
        <v>146</v>
      </c>
      <c r="C24" s="11" t="s">
        <v>147</v>
      </c>
      <c r="D24" s="11" t="s">
        <v>47</v>
      </c>
      <c r="E24" s="11" t="s">
        <v>48</v>
      </c>
      <c r="F24" s="12">
        <v>4.0</v>
      </c>
      <c r="G24" s="12">
        <v>4.0</v>
      </c>
      <c r="H24" s="12">
        <v>320.0</v>
      </c>
      <c r="I24" s="12">
        <v>1280.0</v>
      </c>
      <c r="J24" s="20" t="s">
        <v>148</v>
      </c>
      <c r="K24" s="17">
        <v>24.0</v>
      </c>
      <c r="L24" s="29"/>
      <c r="M24" s="17"/>
      <c r="N24" s="17" t="s">
        <v>84</v>
      </c>
      <c r="O24" s="18"/>
      <c r="P24" s="19"/>
      <c r="Q24" s="20" t="s">
        <v>149</v>
      </c>
      <c r="R24" s="21" t="s">
        <v>149</v>
      </c>
      <c r="S24" s="22">
        <f t="shared" si="1"/>
        <v>8</v>
      </c>
      <c r="T24" s="19" t="s">
        <v>69</v>
      </c>
      <c r="U24" s="19" t="s">
        <v>54</v>
      </c>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2">
        <f>4+4</f>
        <v>8</v>
      </c>
    </row>
    <row r="25">
      <c r="A25" s="10" t="s">
        <v>44</v>
      </c>
      <c r="B25" s="11" t="s">
        <v>150</v>
      </c>
      <c r="C25" s="11" t="s">
        <v>147</v>
      </c>
      <c r="D25" s="11" t="s">
        <v>47</v>
      </c>
      <c r="E25" s="11" t="s">
        <v>48</v>
      </c>
      <c r="F25" s="12">
        <v>1.0</v>
      </c>
      <c r="G25" s="12">
        <v>1.0</v>
      </c>
      <c r="H25" s="12">
        <v>1400.0</v>
      </c>
      <c r="I25" s="12">
        <v>1400.0</v>
      </c>
      <c r="J25" s="20" t="s">
        <v>83</v>
      </c>
      <c r="K25" s="17">
        <v>25.0</v>
      </c>
      <c r="L25" s="29"/>
      <c r="M25" s="30"/>
      <c r="N25" s="17" t="s">
        <v>84</v>
      </c>
      <c r="O25" s="31"/>
      <c r="P25" s="22"/>
      <c r="Q25" s="20" t="s">
        <v>151</v>
      </c>
      <c r="R25" s="21" t="s">
        <v>152</v>
      </c>
      <c r="S25" s="22">
        <f t="shared" si="1"/>
        <v>2</v>
      </c>
      <c r="T25" s="19" t="s">
        <v>69</v>
      </c>
      <c r="U25" s="19" t="s">
        <v>54</v>
      </c>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2">
        <f>1+1</f>
        <v>2</v>
      </c>
    </row>
    <row r="26">
      <c r="A26" s="10" t="s">
        <v>44</v>
      </c>
      <c r="B26" s="11" t="s">
        <v>153</v>
      </c>
      <c r="C26" s="11" t="s">
        <v>147</v>
      </c>
      <c r="D26" s="11" t="s">
        <v>47</v>
      </c>
      <c r="E26" s="11" t="s">
        <v>48</v>
      </c>
      <c r="F26" s="12">
        <v>4.0</v>
      </c>
      <c r="G26" s="12">
        <v>4.0</v>
      </c>
      <c r="H26" s="12">
        <v>550.0</v>
      </c>
      <c r="I26" s="12">
        <v>2200.0</v>
      </c>
      <c r="J26" s="20" t="s">
        <v>148</v>
      </c>
      <c r="K26" s="17">
        <v>26.0</v>
      </c>
      <c r="L26" s="29"/>
      <c r="M26" s="30"/>
      <c r="N26" s="17" t="s">
        <v>84</v>
      </c>
      <c r="O26" s="31"/>
      <c r="P26" s="22"/>
      <c r="Q26" s="20" t="s">
        <v>154</v>
      </c>
      <c r="R26" s="21" t="s">
        <v>154</v>
      </c>
      <c r="S26" s="22">
        <f t="shared" si="1"/>
        <v>6</v>
      </c>
      <c r="T26" s="19" t="s">
        <v>69</v>
      </c>
      <c r="U26" s="19" t="s">
        <v>54</v>
      </c>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2">
        <f>4+2</f>
        <v>6</v>
      </c>
    </row>
    <row r="27">
      <c r="A27" s="10" t="s">
        <v>44</v>
      </c>
      <c r="B27" s="11" t="s">
        <v>155</v>
      </c>
      <c r="C27" s="11" t="s">
        <v>147</v>
      </c>
      <c r="D27" s="11" t="s">
        <v>47</v>
      </c>
      <c r="E27" s="11" t="s">
        <v>48</v>
      </c>
      <c r="F27" s="12">
        <v>4.0</v>
      </c>
      <c r="G27" s="12">
        <v>4.0</v>
      </c>
      <c r="H27" s="12">
        <v>575.0</v>
      </c>
      <c r="I27" s="12">
        <v>2300.0</v>
      </c>
      <c r="J27" s="20" t="s">
        <v>83</v>
      </c>
      <c r="K27" s="17">
        <v>27.0</v>
      </c>
      <c r="L27" s="29"/>
      <c r="M27" s="30"/>
      <c r="N27" s="17" t="s">
        <v>84</v>
      </c>
      <c r="O27" s="31"/>
      <c r="P27" s="22"/>
      <c r="Q27" s="20" t="s">
        <v>156</v>
      </c>
      <c r="R27" s="21" t="s">
        <v>157</v>
      </c>
      <c r="S27" s="22">
        <f t="shared" si="1"/>
        <v>8</v>
      </c>
      <c r="T27" s="19" t="s">
        <v>69</v>
      </c>
      <c r="U27" s="19" t="s">
        <v>54</v>
      </c>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2">
        <f>4+4</f>
        <v>8</v>
      </c>
    </row>
    <row r="28">
      <c r="A28" s="10" t="s">
        <v>23</v>
      </c>
      <c r="B28" s="11" t="s">
        <v>158</v>
      </c>
      <c r="C28" s="11" t="s">
        <v>159</v>
      </c>
      <c r="D28" s="11" t="s">
        <v>47</v>
      </c>
      <c r="E28" s="11" t="s">
        <v>48</v>
      </c>
      <c r="F28" s="12">
        <v>80.0</v>
      </c>
      <c r="G28" s="12">
        <v>80.0</v>
      </c>
      <c r="H28" s="12">
        <v>78.9</v>
      </c>
      <c r="I28" s="12">
        <v>6312.0</v>
      </c>
      <c r="J28" s="13"/>
      <c r="K28" s="25">
        <v>28.0</v>
      </c>
      <c r="L28" s="26">
        <v>25.58</v>
      </c>
      <c r="M28" s="27" t="s">
        <v>160</v>
      </c>
      <c r="N28" s="17" t="s">
        <v>50</v>
      </c>
      <c r="O28" s="18" t="s">
        <v>51</v>
      </c>
      <c r="P28" s="19">
        <v>2.92000000305E11</v>
      </c>
      <c r="Q28" s="20" t="s">
        <v>160</v>
      </c>
      <c r="R28" s="21" t="s">
        <v>161</v>
      </c>
      <c r="S28" s="22">
        <f t="shared" si="1"/>
        <v>80</v>
      </c>
      <c r="T28" s="19" t="s">
        <v>94</v>
      </c>
      <c r="U28" s="19" t="s">
        <v>54</v>
      </c>
      <c r="V28" s="23"/>
      <c r="W28" s="23"/>
      <c r="X28" s="22">
        <v>80.0</v>
      </c>
      <c r="Y28" s="23"/>
      <c r="Z28" s="23"/>
      <c r="AA28" s="23"/>
      <c r="AB28" s="23"/>
      <c r="AC28" s="23"/>
      <c r="AD28" s="23"/>
      <c r="AE28" s="23"/>
      <c r="AF28" s="23"/>
      <c r="AG28" s="23"/>
      <c r="AH28" s="23"/>
      <c r="AI28" s="23"/>
      <c r="AJ28" s="23"/>
      <c r="AK28" s="23"/>
      <c r="AL28" s="23"/>
      <c r="AM28" s="23"/>
      <c r="AN28" s="23"/>
      <c r="AO28" s="23"/>
      <c r="AP28" s="23"/>
      <c r="AQ28" s="23"/>
      <c r="AR28" s="23"/>
      <c r="AS28" s="23"/>
    </row>
    <row r="29" ht="54.75" customHeight="1">
      <c r="A29" s="10" t="s">
        <v>23</v>
      </c>
      <c r="B29" s="11" t="s">
        <v>162</v>
      </c>
      <c r="C29" s="11" t="s">
        <v>163</v>
      </c>
      <c r="D29" s="11" t="s">
        <v>47</v>
      </c>
      <c r="E29" s="11" t="s">
        <v>48</v>
      </c>
      <c r="F29" s="12">
        <v>4.0</v>
      </c>
      <c r="G29" s="12">
        <v>4.0</v>
      </c>
      <c r="H29" s="12">
        <v>79.9</v>
      </c>
      <c r="I29" s="12">
        <v>319.6</v>
      </c>
      <c r="J29" s="13"/>
      <c r="K29" s="25">
        <v>29.0</v>
      </c>
      <c r="L29" s="26">
        <v>69.1</v>
      </c>
      <c r="M29" s="27" t="s">
        <v>164</v>
      </c>
      <c r="N29" s="17" t="s">
        <v>50</v>
      </c>
      <c r="O29" s="18" t="s">
        <v>51</v>
      </c>
      <c r="P29" s="19">
        <v>2.9200000006E11</v>
      </c>
      <c r="Q29" s="20" t="s">
        <v>164</v>
      </c>
      <c r="R29" s="21" t="s">
        <v>165</v>
      </c>
      <c r="S29" s="22">
        <f t="shared" si="1"/>
        <v>4</v>
      </c>
      <c r="T29" s="19" t="s">
        <v>69</v>
      </c>
      <c r="U29" s="19" t="s">
        <v>54</v>
      </c>
      <c r="V29" s="23"/>
      <c r="W29" s="23"/>
      <c r="X29" s="22">
        <v>4.0</v>
      </c>
      <c r="Y29" s="23"/>
      <c r="Z29" s="23"/>
      <c r="AA29" s="23"/>
      <c r="AB29" s="23"/>
      <c r="AC29" s="23"/>
      <c r="AD29" s="23"/>
      <c r="AE29" s="23"/>
      <c r="AF29" s="23"/>
      <c r="AG29" s="23"/>
      <c r="AH29" s="23"/>
      <c r="AI29" s="23"/>
      <c r="AJ29" s="23"/>
      <c r="AK29" s="23"/>
      <c r="AL29" s="23"/>
      <c r="AM29" s="23"/>
      <c r="AN29" s="23"/>
      <c r="AO29" s="23"/>
      <c r="AP29" s="23"/>
      <c r="AQ29" s="23"/>
      <c r="AR29" s="23"/>
      <c r="AS29" s="23"/>
    </row>
    <row r="30">
      <c r="A30" s="10" t="s">
        <v>44</v>
      </c>
      <c r="B30" s="11" t="s">
        <v>107</v>
      </c>
      <c r="C30" s="11" t="s">
        <v>108</v>
      </c>
      <c r="D30" s="11" t="s">
        <v>47</v>
      </c>
      <c r="E30" s="11" t="s">
        <v>48</v>
      </c>
      <c r="F30" s="12">
        <v>2.0</v>
      </c>
      <c r="G30" s="12">
        <v>2.0</v>
      </c>
      <c r="H30" s="12">
        <v>150.0</v>
      </c>
      <c r="I30" s="12">
        <v>300.0</v>
      </c>
      <c r="J30" s="13"/>
      <c r="K30" s="14">
        <v>30.0</v>
      </c>
      <c r="L30" s="15">
        <v>35.16</v>
      </c>
      <c r="M30" s="16" t="s">
        <v>166</v>
      </c>
      <c r="N30" s="17" t="s">
        <v>50</v>
      </c>
      <c r="O30" s="18" t="s">
        <v>51</v>
      </c>
      <c r="P30" s="19">
        <v>2.92000000207E11</v>
      </c>
      <c r="Q30" s="20" t="s">
        <v>166</v>
      </c>
      <c r="R30" s="21" t="s">
        <v>167</v>
      </c>
      <c r="S30" s="22">
        <f t="shared" si="1"/>
        <v>2</v>
      </c>
      <c r="T30" s="19" t="s">
        <v>69</v>
      </c>
      <c r="U30" s="19" t="s">
        <v>54</v>
      </c>
      <c r="V30" s="23"/>
      <c r="W30" s="23"/>
      <c r="X30" s="23"/>
      <c r="Y30" s="23"/>
      <c r="Z30" s="23"/>
      <c r="AA30" s="23"/>
      <c r="AB30" s="23"/>
      <c r="AC30" s="23"/>
      <c r="AD30" s="23"/>
      <c r="AE30" s="23"/>
      <c r="AF30" s="23"/>
      <c r="AG30" s="23"/>
      <c r="AH30" s="22"/>
      <c r="AI30" s="22"/>
      <c r="AJ30" s="22"/>
      <c r="AK30" s="22"/>
      <c r="AL30" s="23"/>
      <c r="AM30" s="23"/>
      <c r="AN30" s="23"/>
      <c r="AO30" s="23"/>
      <c r="AP30" s="23"/>
      <c r="AQ30" s="23"/>
      <c r="AR30" s="23"/>
      <c r="AS30" s="24">
        <v>2.0</v>
      </c>
    </row>
    <row r="31">
      <c r="A31" s="10" t="s">
        <v>44</v>
      </c>
      <c r="B31" s="11" t="s">
        <v>107</v>
      </c>
      <c r="C31" s="11" t="s">
        <v>108</v>
      </c>
      <c r="D31" s="11" t="s">
        <v>47</v>
      </c>
      <c r="E31" s="11" t="s">
        <v>48</v>
      </c>
      <c r="F31" s="12">
        <v>2.0</v>
      </c>
      <c r="G31" s="12">
        <v>2.0</v>
      </c>
      <c r="H31" s="12">
        <v>150.0</v>
      </c>
      <c r="I31" s="12">
        <v>300.0</v>
      </c>
      <c r="J31" s="13"/>
      <c r="K31" s="14">
        <v>31.0</v>
      </c>
      <c r="L31" s="15">
        <v>24.6</v>
      </c>
      <c r="M31" s="16" t="s">
        <v>168</v>
      </c>
      <c r="N31" s="17" t="s">
        <v>50</v>
      </c>
      <c r="O31" s="18" t="s">
        <v>51</v>
      </c>
      <c r="P31" s="19">
        <v>2.92000000208E11</v>
      </c>
      <c r="Q31" s="20" t="s">
        <v>169</v>
      </c>
      <c r="R31" s="21" t="s">
        <v>170</v>
      </c>
      <c r="S31" s="22">
        <f t="shared" si="1"/>
        <v>2</v>
      </c>
      <c r="T31" s="19" t="s">
        <v>69</v>
      </c>
      <c r="U31" s="19" t="s">
        <v>54</v>
      </c>
      <c r="V31" s="23"/>
      <c r="W31" s="23"/>
      <c r="X31" s="23"/>
      <c r="Y31" s="23"/>
      <c r="Z31" s="23"/>
      <c r="AA31" s="23"/>
      <c r="AB31" s="23"/>
      <c r="AC31" s="23"/>
      <c r="AD31" s="23"/>
      <c r="AE31" s="23"/>
      <c r="AF31" s="23"/>
      <c r="AG31" s="23"/>
      <c r="AH31" s="22"/>
      <c r="AI31" s="22"/>
      <c r="AJ31" s="22"/>
      <c r="AK31" s="22"/>
      <c r="AL31" s="23"/>
      <c r="AM31" s="23"/>
      <c r="AN31" s="23"/>
      <c r="AO31" s="23"/>
      <c r="AP31" s="23"/>
      <c r="AQ31" s="23"/>
      <c r="AR31" s="23"/>
      <c r="AS31" s="24">
        <v>2.0</v>
      </c>
    </row>
    <row r="32">
      <c r="A32" s="10" t="s">
        <v>38</v>
      </c>
      <c r="B32" s="11" t="s">
        <v>171</v>
      </c>
      <c r="C32" s="11" t="s">
        <v>172</v>
      </c>
      <c r="D32" s="11" t="s">
        <v>47</v>
      </c>
      <c r="E32" s="11" t="s">
        <v>48</v>
      </c>
      <c r="F32" s="12">
        <v>2.0</v>
      </c>
      <c r="G32" s="12">
        <v>2.0</v>
      </c>
      <c r="H32" s="12">
        <v>89.46</v>
      </c>
      <c r="I32" s="12">
        <v>178.92</v>
      </c>
      <c r="J32" s="13"/>
      <c r="K32" s="14">
        <v>32.0</v>
      </c>
      <c r="L32" s="15">
        <v>97.16</v>
      </c>
      <c r="M32" s="16" t="s">
        <v>173</v>
      </c>
      <c r="N32" s="17" t="s">
        <v>50</v>
      </c>
      <c r="O32" s="18" t="s">
        <v>51</v>
      </c>
      <c r="P32" s="19">
        <v>2.92000000061E11</v>
      </c>
      <c r="Q32" s="20" t="s">
        <v>173</v>
      </c>
      <c r="R32" s="21" t="s">
        <v>174</v>
      </c>
      <c r="S32" s="22">
        <f t="shared" si="1"/>
        <v>27</v>
      </c>
      <c r="T32" s="19" t="s">
        <v>69</v>
      </c>
      <c r="U32" s="19" t="s">
        <v>54</v>
      </c>
      <c r="V32" s="23"/>
      <c r="W32" s="23"/>
      <c r="X32" s="24">
        <v>2.0</v>
      </c>
      <c r="Y32" s="23"/>
      <c r="Z32" s="24">
        <v>4.0</v>
      </c>
      <c r="AA32" s="23"/>
      <c r="AB32" s="24"/>
      <c r="AC32" s="24">
        <v>3.0</v>
      </c>
      <c r="AD32" s="23"/>
      <c r="AE32" s="23"/>
      <c r="AF32" s="23"/>
      <c r="AG32" s="23"/>
      <c r="AH32" s="24"/>
      <c r="AI32" s="24"/>
      <c r="AJ32" s="24"/>
      <c r="AK32" s="24">
        <v>3.0</v>
      </c>
      <c r="AL32" s="23"/>
      <c r="AM32" s="22">
        <v>2.0</v>
      </c>
      <c r="AN32" s="23"/>
      <c r="AO32" s="23"/>
      <c r="AP32" s="23"/>
      <c r="AQ32" s="24">
        <v>3.0</v>
      </c>
      <c r="AR32" s="23"/>
      <c r="AS32" s="24">
        <v>10.0</v>
      </c>
    </row>
    <row r="33">
      <c r="A33" s="10" t="s">
        <v>43</v>
      </c>
      <c r="B33" s="11" t="s">
        <v>175</v>
      </c>
      <c r="C33" s="11" t="s">
        <v>176</v>
      </c>
      <c r="D33" s="11" t="s">
        <v>47</v>
      </c>
      <c r="E33" s="11" t="s">
        <v>48</v>
      </c>
      <c r="F33" s="12">
        <v>50.0</v>
      </c>
      <c r="G33" s="12">
        <v>13.0</v>
      </c>
      <c r="H33" s="12">
        <v>200.0</v>
      </c>
      <c r="I33" s="12">
        <v>2600.0</v>
      </c>
      <c r="J33" s="20"/>
      <c r="K33" s="25">
        <v>33.0</v>
      </c>
      <c r="L33" s="26">
        <v>251.25</v>
      </c>
      <c r="M33" s="27" t="s">
        <v>177</v>
      </c>
      <c r="N33" s="17" t="s">
        <v>50</v>
      </c>
      <c r="O33" s="18" t="s">
        <v>51</v>
      </c>
      <c r="P33" s="19">
        <v>2.92000000084E11</v>
      </c>
      <c r="Q33" s="20" t="s">
        <v>177</v>
      </c>
      <c r="R33" s="21" t="s">
        <v>178</v>
      </c>
      <c r="S33" s="22">
        <f t="shared" si="1"/>
        <v>13</v>
      </c>
      <c r="T33" s="19" t="s">
        <v>94</v>
      </c>
      <c r="U33" s="19" t="s">
        <v>54</v>
      </c>
      <c r="V33" s="23"/>
      <c r="W33" s="23"/>
      <c r="X33" s="23"/>
      <c r="Y33" s="23"/>
      <c r="Z33" s="23"/>
      <c r="AA33" s="23"/>
      <c r="AB33" s="23"/>
      <c r="AC33" s="23"/>
      <c r="AD33" s="23"/>
      <c r="AE33" s="23"/>
      <c r="AF33" s="23"/>
      <c r="AG33" s="23"/>
      <c r="AH33" s="23"/>
      <c r="AI33" s="23"/>
      <c r="AJ33" s="23"/>
      <c r="AK33" s="23"/>
      <c r="AL33" s="23"/>
      <c r="AM33" s="23"/>
      <c r="AN33" s="23"/>
      <c r="AO33" s="23"/>
      <c r="AP33" s="23"/>
      <c r="AQ33" s="22"/>
      <c r="AR33" s="22">
        <v>13.0</v>
      </c>
      <c r="AS33" s="23"/>
    </row>
    <row r="34">
      <c r="A34" s="10" t="s">
        <v>23</v>
      </c>
      <c r="B34" s="11" t="s">
        <v>179</v>
      </c>
      <c r="C34" s="11" t="s">
        <v>180</v>
      </c>
      <c r="D34" s="11" t="s">
        <v>47</v>
      </c>
      <c r="E34" s="11" t="s">
        <v>48</v>
      </c>
      <c r="F34" s="12">
        <v>1.0</v>
      </c>
      <c r="G34" s="12">
        <v>1.0</v>
      </c>
      <c r="H34" s="12">
        <v>55.91</v>
      </c>
      <c r="I34" s="12">
        <v>55.91</v>
      </c>
      <c r="J34" s="13"/>
      <c r="K34" s="14">
        <v>34.0</v>
      </c>
      <c r="L34" s="15">
        <v>87.84</v>
      </c>
      <c r="M34" s="16" t="s">
        <v>181</v>
      </c>
      <c r="N34" s="17" t="s">
        <v>50</v>
      </c>
      <c r="O34" s="18" t="s">
        <v>51</v>
      </c>
      <c r="P34" s="19">
        <v>2.92000000259E11</v>
      </c>
      <c r="Q34" s="20" t="s">
        <v>181</v>
      </c>
      <c r="R34" s="21" t="s">
        <v>182</v>
      </c>
      <c r="S34" s="22">
        <f t="shared" si="1"/>
        <v>1</v>
      </c>
      <c r="T34" s="19" t="s">
        <v>69</v>
      </c>
      <c r="U34" s="19" t="s">
        <v>54</v>
      </c>
      <c r="V34" s="23"/>
      <c r="W34" s="23"/>
      <c r="X34" s="22">
        <v>1.0</v>
      </c>
      <c r="Y34" s="23"/>
      <c r="Z34" s="23"/>
      <c r="AA34" s="23"/>
      <c r="AB34" s="23"/>
      <c r="AC34" s="23"/>
      <c r="AD34" s="23"/>
      <c r="AE34" s="23"/>
      <c r="AF34" s="23"/>
      <c r="AG34" s="23"/>
      <c r="AH34" s="23"/>
      <c r="AI34" s="23"/>
      <c r="AJ34" s="23"/>
      <c r="AK34" s="23"/>
      <c r="AL34" s="23"/>
      <c r="AM34" s="23"/>
      <c r="AN34" s="23"/>
      <c r="AO34" s="23"/>
      <c r="AP34" s="23"/>
      <c r="AQ34" s="23"/>
      <c r="AR34" s="23"/>
      <c r="AS34" s="23"/>
    </row>
    <row r="35" ht="72.0" customHeight="1">
      <c r="A35" s="10" t="s">
        <v>44</v>
      </c>
      <c r="B35" s="11" t="s">
        <v>183</v>
      </c>
      <c r="C35" s="11" t="s">
        <v>184</v>
      </c>
      <c r="D35" s="11" t="s">
        <v>47</v>
      </c>
      <c r="E35" s="11" t="s">
        <v>48</v>
      </c>
      <c r="F35" s="12">
        <v>5.0</v>
      </c>
      <c r="G35" s="12">
        <v>5.0</v>
      </c>
      <c r="H35" s="12">
        <v>50.0</v>
      </c>
      <c r="I35" s="12">
        <v>250.0</v>
      </c>
      <c r="J35" s="13"/>
      <c r="K35" s="14">
        <v>35.0</v>
      </c>
      <c r="L35" s="15">
        <v>65.41</v>
      </c>
      <c r="M35" s="16" t="s">
        <v>185</v>
      </c>
      <c r="N35" s="17" t="s">
        <v>50</v>
      </c>
      <c r="O35" s="18" t="s">
        <v>51</v>
      </c>
      <c r="P35" s="19">
        <v>2.92000000066E11</v>
      </c>
      <c r="Q35" s="20" t="s">
        <v>185</v>
      </c>
      <c r="R35" s="21" t="s">
        <v>186</v>
      </c>
      <c r="S35" s="22">
        <f t="shared" si="1"/>
        <v>22</v>
      </c>
      <c r="T35" s="19" t="s">
        <v>69</v>
      </c>
      <c r="U35" s="19" t="s">
        <v>54</v>
      </c>
      <c r="V35" s="23"/>
      <c r="W35" s="23"/>
      <c r="X35" s="23"/>
      <c r="Y35" s="23"/>
      <c r="Z35" s="23"/>
      <c r="AA35" s="23"/>
      <c r="AB35" s="23"/>
      <c r="AC35" s="23"/>
      <c r="AD35" s="23"/>
      <c r="AE35" s="23"/>
      <c r="AF35" s="23"/>
      <c r="AG35" s="23"/>
      <c r="AH35" s="24"/>
      <c r="AI35" s="24"/>
      <c r="AJ35" s="24"/>
      <c r="AK35" s="24">
        <v>6.0</v>
      </c>
      <c r="AL35" s="23"/>
      <c r="AM35" s="23"/>
      <c r="AN35" s="23"/>
      <c r="AO35" s="23"/>
      <c r="AP35" s="23"/>
      <c r="AQ35" s="24">
        <v>6.0</v>
      </c>
      <c r="AR35" s="23"/>
      <c r="AS35" s="22">
        <f t="shared" ref="AS35:AS36" si="2">5+5</f>
        <v>10</v>
      </c>
    </row>
    <row r="36">
      <c r="A36" s="10" t="s">
        <v>44</v>
      </c>
      <c r="B36" s="11" t="s">
        <v>187</v>
      </c>
      <c r="C36" s="11" t="s">
        <v>188</v>
      </c>
      <c r="D36" s="11" t="s">
        <v>47</v>
      </c>
      <c r="E36" s="11" t="s">
        <v>48</v>
      </c>
      <c r="F36" s="12">
        <v>5.0</v>
      </c>
      <c r="G36" s="12">
        <v>5.0</v>
      </c>
      <c r="H36" s="12">
        <v>20.0</v>
      </c>
      <c r="I36" s="12">
        <v>100.0</v>
      </c>
      <c r="J36" s="13"/>
      <c r="K36" s="25">
        <v>36.0</v>
      </c>
      <c r="L36" s="26">
        <v>43.94</v>
      </c>
      <c r="M36" s="27" t="s">
        <v>189</v>
      </c>
      <c r="N36" s="17" t="s">
        <v>50</v>
      </c>
      <c r="O36" s="18" t="s">
        <v>51</v>
      </c>
      <c r="P36" s="19">
        <v>2.9200000031E11</v>
      </c>
      <c r="Q36" s="20" t="s">
        <v>189</v>
      </c>
      <c r="R36" s="21" t="s">
        <v>190</v>
      </c>
      <c r="S36" s="22">
        <f t="shared" si="1"/>
        <v>10</v>
      </c>
      <c r="T36" s="19" t="s">
        <v>69</v>
      </c>
      <c r="U36" s="19" t="s">
        <v>54</v>
      </c>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2">
        <f t="shared" si="2"/>
        <v>10</v>
      </c>
    </row>
    <row r="37">
      <c r="A37" s="10" t="s">
        <v>23</v>
      </c>
      <c r="B37" s="11" t="s">
        <v>191</v>
      </c>
      <c r="C37" s="11" t="s">
        <v>192</v>
      </c>
      <c r="D37" s="11" t="s">
        <v>47</v>
      </c>
      <c r="E37" s="11" t="s">
        <v>48</v>
      </c>
      <c r="F37" s="12">
        <v>1.0</v>
      </c>
      <c r="G37" s="12">
        <v>1.0</v>
      </c>
      <c r="H37" s="12">
        <v>149.22</v>
      </c>
      <c r="I37" s="12">
        <v>149.22</v>
      </c>
      <c r="J37" s="13"/>
      <c r="K37" s="25">
        <v>37.0</v>
      </c>
      <c r="L37" s="26">
        <v>199.79</v>
      </c>
      <c r="M37" s="27" t="s">
        <v>193</v>
      </c>
      <c r="N37" s="17" t="s">
        <v>50</v>
      </c>
      <c r="O37" s="18" t="s">
        <v>51</v>
      </c>
      <c r="P37" s="19">
        <v>2.92000000067E11</v>
      </c>
      <c r="Q37" s="20" t="s">
        <v>193</v>
      </c>
      <c r="R37" s="21" t="s">
        <v>194</v>
      </c>
      <c r="S37" s="22">
        <f t="shared" si="1"/>
        <v>1</v>
      </c>
      <c r="T37" s="19" t="s">
        <v>69</v>
      </c>
      <c r="U37" s="19" t="s">
        <v>54</v>
      </c>
      <c r="V37" s="23"/>
      <c r="W37" s="23"/>
      <c r="X37" s="22">
        <v>1.0</v>
      </c>
      <c r="Y37" s="23"/>
      <c r="Z37" s="23"/>
      <c r="AA37" s="23"/>
      <c r="AB37" s="23"/>
      <c r="AC37" s="23"/>
      <c r="AD37" s="23"/>
      <c r="AE37" s="23"/>
      <c r="AF37" s="23"/>
      <c r="AG37" s="23"/>
      <c r="AH37" s="23"/>
      <c r="AI37" s="23"/>
      <c r="AJ37" s="23"/>
      <c r="AK37" s="23"/>
      <c r="AL37" s="23"/>
      <c r="AM37" s="23"/>
      <c r="AN37" s="23"/>
      <c r="AO37" s="23"/>
      <c r="AP37" s="23"/>
      <c r="AQ37" s="23"/>
      <c r="AR37" s="23"/>
      <c r="AS37" s="23"/>
    </row>
    <row r="38">
      <c r="A38" s="10" t="s">
        <v>44</v>
      </c>
      <c r="B38" s="11" t="s">
        <v>195</v>
      </c>
      <c r="C38" s="11" t="s">
        <v>196</v>
      </c>
      <c r="D38" s="11" t="s">
        <v>47</v>
      </c>
      <c r="E38" s="11" t="s">
        <v>48</v>
      </c>
      <c r="F38" s="12">
        <v>5.0</v>
      </c>
      <c r="G38" s="12">
        <v>5.0</v>
      </c>
      <c r="H38" s="12">
        <v>15.0</v>
      </c>
      <c r="I38" s="12">
        <v>75.0</v>
      </c>
      <c r="J38" s="13"/>
      <c r="K38" s="14">
        <v>38.0</v>
      </c>
      <c r="L38" s="15">
        <v>25.66</v>
      </c>
      <c r="M38" s="16" t="s">
        <v>197</v>
      </c>
      <c r="N38" s="17" t="s">
        <v>50</v>
      </c>
      <c r="O38" s="18" t="s">
        <v>51</v>
      </c>
      <c r="P38" s="19">
        <v>2.92000000211E11</v>
      </c>
      <c r="Q38" s="20" t="s">
        <v>197</v>
      </c>
      <c r="R38" s="21" t="s">
        <v>198</v>
      </c>
      <c r="S38" s="22">
        <f t="shared" si="1"/>
        <v>13</v>
      </c>
      <c r="T38" s="19" t="s">
        <v>69</v>
      </c>
      <c r="U38" s="19" t="s">
        <v>54</v>
      </c>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2">
        <f>5+8</f>
        <v>13</v>
      </c>
    </row>
    <row r="39">
      <c r="A39" s="10" t="s">
        <v>23</v>
      </c>
      <c r="B39" s="11" t="s">
        <v>199</v>
      </c>
      <c r="C39" s="11" t="s">
        <v>200</v>
      </c>
      <c r="D39" s="11" t="s">
        <v>47</v>
      </c>
      <c r="E39" s="11" t="s">
        <v>48</v>
      </c>
      <c r="F39" s="12">
        <v>1.0</v>
      </c>
      <c r="G39" s="12">
        <v>1.0</v>
      </c>
      <c r="H39" s="12">
        <v>24.0</v>
      </c>
      <c r="I39" s="12">
        <v>24.0</v>
      </c>
      <c r="J39" s="13"/>
      <c r="K39" s="14">
        <v>39.0</v>
      </c>
      <c r="L39" s="15">
        <v>52.47</v>
      </c>
      <c r="M39" s="16" t="s">
        <v>201</v>
      </c>
      <c r="N39" s="17" t="s">
        <v>50</v>
      </c>
      <c r="O39" s="18" t="s">
        <v>51</v>
      </c>
      <c r="P39" s="19">
        <v>2.92000000102E11</v>
      </c>
      <c r="Q39" s="20" t="s">
        <v>201</v>
      </c>
      <c r="R39" s="21" t="s">
        <v>202</v>
      </c>
      <c r="S39" s="22">
        <f t="shared" si="1"/>
        <v>71</v>
      </c>
      <c r="T39" s="19" t="s">
        <v>203</v>
      </c>
      <c r="U39" s="19" t="s">
        <v>54</v>
      </c>
      <c r="V39" s="23"/>
      <c r="W39" s="23"/>
      <c r="X39" s="22">
        <v>1.0</v>
      </c>
      <c r="Y39" s="23"/>
      <c r="Z39" s="23"/>
      <c r="AA39" s="23"/>
      <c r="AB39" s="23"/>
      <c r="AC39" s="23"/>
      <c r="AD39" s="23"/>
      <c r="AE39" s="23"/>
      <c r="AF39" s="24"/>
      <c r="AG39" s="24">
        <v>50.0</v>
      </c>
      <c r="AH39" s="24"/>
      <c r="AI39" s="24"/>
      <c r="AJ39" s="24"/>
      <c r="AK39" s="24">
        <v>10.0</v>
      </c>
      <c r="AL39" s="23"/>
      <c r="AM39" s="23"/>
      <c r="AN39" s="23"/>
      <c r="AO39" s="23"/>
      <c r="AP39" s="23"/>
      <c r="AQ39" s="24">
        <v>10.0</v>
      </c>
      <c r="AR39" s="23"/>
      <c r="AS39" s="23"/>
    </row>
    <row r="40">
      <c r="A40" s="10" t="s">
        <v>23</v>
      </c>
      <c r="B40" s="11" t="s">
        <v>204</v>
      </c>
      <c r="C40" s="11" t="s">
        <v>205</v>
      </c>
      <c r="D40" s="11" t="s">
        <v>47</v>
      </c>
      <c r="E40" s="11" t="s">
        <v>48</v>
      </c>
      <c r="F40" s="12">
        <v>1.0</v>
      </c>
      <c r="G40" s="12">
        <v>1.0</v>
      </c>
      <c r="H40" s="12">
        <v>826.56</v>
      </c>
      <c r="I40" s="12">
        <v>826.56</v>
      </c>
      <c r="J40" s="13"/>
      <c r="K40" s="14">
        <v>40.0</v>
      </c>
      <c r="L40" s="15">
        <v>605.23</v>
      </c>
      <c r="M40" s="16" t="s">
        <v>206</v>
      </c>
      <c r="N40" s="17" t="s">
        <v>50</v>
      </c>
      <c r="O40" s="18" t="s">
        <v>51</v>
      </c>
      <c r="P40" s="19">
        <v>2.92000000005E11</v>
      </c>
      <c r="Q40" s="20" t="s">
        <v>206</v>
      </c>
      <c r="R40" s="21" t="s">
        <v>204</v>
      </c>
      <c r="S40" s="22">
        <f t="shared" si="1"/>
        <v>8</v>
      </c>
      <c r="T40" s="19" t="s">
        <v>94</v>
      </c>
      <c r="U40" s="19" t="s">
        <v>54</v>
      </c>
      <c r="V40" s="23"/>
      <c r="W40" s="23"/>
      <c r="X40" s="22">
        <v>1.0</v>
      </c>
      <c r="Y40" s="23"/>
      <c r="Z40" s="23"/>
      <c r="AA40" s="23"/>
      <c r="AB40" s="23"/>
      <c r="AC40" s="23"/>
      <c r="AD40" s="23"/>
      <c r="AE40" s="23"/>
      <c r="AF40" s="23"/>
      <c r="AG40" s="23"/>
      <c r="AH40" s="24"/>
      <c r="AI40" s="24"/>
      <c r="AJ40" s="24"/>
      <c r="AK40" s="24">
        <v>5.0</v>
      </c>
      <c r="AL40" s="23"/>
      <c r="AM40" s="23"/>
      <c r="AN40" s="23"/>
      <c r="AO40" s="23"/>
      <c r="AP40" s="23"/>
      <c r="AQ40" s="24">
        <v>2.0</v>
      </c>
      <c r="AR40" s="23"/>
      <c r="AS40" s="23"/>
    </row>
    <row r="41">
      <c r="A41" s="10" t="s">
        <v>37</v>
      </c>
      <c r="B41" s="11" t="s">
        <v>207</v>
      </c>
      <c r="C41" s="11" t="s">
        <v>208</v>
      </c>
      <c r="D41" s="11" t="s">
        <v>47</v>
      </c>
      <c r="E41" s="11" t="s">
        <v>72</v>
      </c>
      <c r="F41" s="12">
        <v>3.0</v>
      </c>
      <c r="G41" s="12">
        <v>2.0</v>
      </c>
      <c r="H41" s="12">
        <v>122.0</v>
      </c>
      <c r="I41" s="12">
        <v>244.0</v>
      </c>
      <c r="J41" s="13"/>
      <c r="K41" s="14">
        <v>41.0</v>
      </c>
      <c r="L41" s="15">
        <v>290.75</v>
      </c>
      <c r="M41" s="16" t="s">
        <v>207</v>
      </c>
      <c r="N41" s="17" t="s">
        <v>50</v>
      </c>
      <c r="O41" s="18" t="s">
        <v>51</v>
      </c>
      <c r="P41" s="19">
        <v>2.92000000148E11</v>
      </c>
      <c r="Q41" s="20" t="s">
        <v>207</v>
      </c>
      <c r="R41" s="21" t="s">
        <v>209</v>
      </c>
      <c r="S41" s="22">
        <f t="shared" si="1"/>
        <v>3</v>
      </c>
      <c r="T41" s="19" t="s">
        <v>69</v>
      </c>
      <c r="U41" s="19" t="s">
        <v>54</v>
      </c>
      <c r="V41" s="23"/>
      <c r="W41" s="23"/>
      <c r="X41" s="23"/>
      <c r="Y41" s="23"/>
      <c r="Z41" s="23"/>
      <c r="AA41" s="23"/>
      <c r="AB41" s="24"/>
      <c r="AC41" s="24">
        <v>1.0</v>
      </c>
      <c r="AD41" s="23"/>
      <c r="AE41" s="23"/>
      <c r="AF41" s="23"/>
      <c r="AG41" s="23"/>
      <c r="AH41" s="23"/>
      <c r="AI41" s="23"/>
      <c r="AJ41" s="23"/>
      <c r="AK41" s="23"/>
      <c r="AL41" s="22">
        <v>2.0</v>
      </c>
      <c r="AM41" s="23"/>
      <c r="AN41" s="23"/>
      <c r="AO41" s="23"/>
      <c r="AP41" s="23"/>
      <c r="AQ41" s="23"/>
      <c r="AR41" s="23"/>
      <c r="AS41" s="23"/>
    </row>
    <row r="42">
      <c r="A42" s="10" t="s">
        <v>23</v>
      </c>
      <c r="B42" s="11" t="s">
        <v>210</v>
      </c>
      <c r="C42" s="11" t="s">
        <v>211</v>
      </c>
      <c r="D42" s="11" t="s">
        <v>47</v>
      </c>
      <c r="E42" s="11" t="s">
        <v>48</v>
      </c>
      <c r="F42" s="12">
        <v>50.0</v>
      </c>
      <c r="G42" s="12">
        <v>50.0</v>
      </c>
      <c r="H42" s="12">
        <v>19.4</v>
      </c>
      <c r="I42" s="12">
        <v>970.0</v>
      </c>
      <c r="J42" s="13"/>
      <c r="K42" s="14">
        <v>42.0</v>
      </c>
      <c r="L42" s="15">
        <v>23.27</v>
      </c>
      <c r="M42" s="16" t="s">
        <v>212</v>
      </c>
      <c r="N42" s="17" t="s">
        <v>50</v>
      </c>
      <c r="O42" s="18" t="s">
        <v>51</v>
      </c>
      <c r="P42" s="19">
        <v>2.92000000179E11</v>
      </c>
      <c r="Q42" s="20" t="s">
        <v>212</v>
      </c>
      <c r="R42" s="21" t="s">
        <v>210</v>
      </c>
      <c r="S42" s="22">
        <f t="shared" si="1"/>
        <v>60</v>
      </c>
      <c r="T42" s="19" t="s">
        <v>69</v>
      </c>
      <c r="U42" s="19" t="s">
        <v>54</v>
      </c>
      <c r="V42" s="23"/>
      <c r="W42" s="23"/>
      <c r="X42" s="22">
        <v>50.0</v>
      </c>
      <c r="Y42" s="23"/>
      <c r="Z42" s="23"/>
      <c r="AA42" s="23"/>
      <c r="AB42" s="24"/>
      <c r="AC42" s="24">
        <v>10.0</v>
      </c>
      <c r="AD42" s="23"/>
      <c r="AE42" s="23"/>
      <c r="AF42" s="23"/>
      <c r="AG42" s="23"/>
      <c r="AH42" s="23"/>
      <c r="AI42" s="23"/>
      <c r="AJ42" s="23"/>
      <c r="AK42" s="23"/>
      <c r="AL42" s="23"/>
      <c r="AM42" s="23"/>
      <c r="AN42" s="23"/>
      <c r="AO42" s="23"/>
      <c r="AP42" s="23"/>
      <c r="AQ42" s="23"/>
      <c r="AR42" s="23"/>
      <c r="AS42" s="23"/>
    </row>
    <row r="43">
      <c r="A43" s="10" t="s">
        <v>32</v>
      </c>
      <c r="B43" s="32" t="s">
        <v>213</v>
      </c>
      <c r="C43" s="11" t="s">
        <v>214</v>
      </c>
      <c r="D43" s="11" t="s">
        <v>47</v>
      </c>
      <c r="E43" s="11" t="s">
        <v>48</v>
      </c>
      <c r="F43" s="12">
        <v>10.0</v>
      </c>
      <c r="G43" s="12">
        <v>10.0</v>
      </c>
      <c r="H43" s="12">
        <v>60.0</v>
      </c>
      <c r="I43" s="12">
        <v>600.0</v>
      </c>
      <c r="J43" s="13"/>
      <c r="K43" s="14">
        <v>43.0</v>
      </c>
      <c r="L43" s="15">
        <v>95.52</v>
      </c>
      <c r="M43" s="16" t="s">
        <v>215</v>
      </c>
      <c r="N43" s="17" t="s">
        <v>50</v>
      </c>
      <c r="O43" s="18" t="s">
        <v>51</v>
      </c>
      <c r="P43" s="19">
        <v>2.92000000017E11</v>
      </c>
      <c r="Q43" s="20" t="s">
        <v>215</v>
      </c>
      <c r="R43" s="21" t="s">
        <v>216</v>
      </c>
      <c r="S43" s="22">
        <f t="shared" si="1"/>
        <v>23</v>
      </c>
      <c r="T43" s="19" t="s">
        <v>217</v>
      </c>
      <c r="U43" s="19" t="s">
        <v>54</v>
      </c>
      <c r="V43" s="23"/>
      <c r="W43" s="23"/>
      <c r="X43" s="24">
        <v>1.0</v>
      </c>
      <c r="Y43" s="23"/>
      <c r="Z43" s="23"/>
      <c r="AA43" s="23"/>
      <c r="AB43" s="23"/>
      <c r="AC43" s="23"/>
      <c r="AD43" s="23"/>
      <c r="AE43" s="23"/>
      <c r="AF43" s="22"/>
      <c r="AG43" s="22">
        <v>10.0</v>
      </c>
      <c r="AH43" s="24"/>
      <c r="AI43" s="24"/>
      <c r="AJ43" s="24"/>
      <c r="AK43" s="24">
        <v>6.0</v>
      </c>
      <c r="AL43" s="23"/>
      <c r="AM43" s="23"/>
      <c r="AN43" s="23"/>
      <c r="AO43" s="23"/>
      <c r="AP43" s="23"/>
      <c r="AQ43" s="24">
        <v>6.0</v>
      </c>
      <c r="AR43" s="23"/>
      <c r="AS43" s="23"/>
    </row>
    <row r="44">
      <c r="A44" s="10" t="s">
        <v>36</v>
      </c>
      <c r="B44" s="11" t="s">
        <v>218</v>
      </c>
      <c r="C44" s="11" t="s">
        <v>219</v>
      </c>
      <c r="D44" s="11" t="s">
        <v>47</v>
      </c>
      <c r="E44" s="11" t="s">
        <v>48</v>
      </c>
      <c r="F44" s="12">
        <v>10.0</v>
      </c>
      <c r="G44" s="12">
        <v>10.0</v>
      </c>
      <c r="H44" s="12">
        <v>20.9</v>
      </c>
      <c r="I44" s="12">
        <v>209.0</v>
      </c>
      <c r="J44" s="13"/>
      <c r="K44" s="14">
        <v>44.0</v>
      </c>
      <c r="L44" s="15">
        <v>30.45</v>
      </c>
      <c r="M44" s="16" t="s">
        <v>220</v>
      </c>
      <c r="N44" s="17" t="s">
        <v>50</v>
      </c>
      <c r="O44" s="18" t="s">
        <v>51</v>
      </c>
      <c r="P44" s="19">
        <v>2.92000000218E11</v>
      </c>
      <c r="Q44" s="20" t="s">
        <v>220</v>
      </c>
      <c r="R44" s="21" t="s">
        <v>221</v>
      </c>
      <c r="S44" s="22">
        <f t="shared" si="1"/>
        <v>30</v>
      </c>
      <c r="T44" s="19" t="s">
        <v>203</v>
      </c>
      <c r="U44" s="19" t="s">
        <v>54</v>
      </c>
      <c r="V44" s="23"/>
      <c r="W44" s="23"/>
      <c r="X44" s="23"/>
      <c r="Y44" s="23"/>
      <c r="Z44" s="23"/>
      <c r="AA44" s="23"/>
      <c r="AB44" s="23"/>
      <c r="AC44" s="23"/>
      <c r="AD44" s="23"/>
      <c r="AE44" s="23"/>
      <c r="AF44" s="23"/>
      <c r="AG44" s="23"/>
      <c r="AH44" s="22"/>
      <c r="AI44" s="22"/>
      <c r="AJ44" s="22"/>
      <c r="AK44" s="22">
        <v>10.0</v>
      </c>
      <c r="AL44" s="23"/>
      <c r="AM44" s="23"/>
      <c r="AN44" s="23"/>
      <c r="AO44" s="23"/>
      <c r="AP44" s="23"/>
      <c r="AQ44" s="24">
        <f>10+10</f>
        <v>20</v>
      </c>
      <c r="AR44" s="23"/>
      <c r="AS44" s="23"/>
    </row>
    <row r="45">
      <c r="A45" s="10" t="s">
        <v>44</v>
      </c>
      <c r="B45" s="11" t="s">
        <v>222</v>
      </c>
      <c r="C45" s="11" t="s">
        <v>223</v>
      </c>
      <c r="D45" s="11" t="s">
        <v>47</v>
      </c>
      <c r="E45" s="11" t="s">
        <v>48</v>
      </c>
      <c r="F45" s="12">
        <v>2.0</v>
      </c>
      <c r="G45" s="12">
        <v>2.0</v>
      </c>
      <c r="H45" s="12">
        <v>290.0</v>
      </c>
      <c r="I45" s="12">
        <v>580.0</v>
      </c>
      <c r="J45" s="13"/>
      <c r="K45" s="14">
        <v>45.0</v>
      </c>
      <c r="L45" s="15">
        <v>149.5</v>
      </c>
      <c r="M45" s="16" t="s">
        <v>224</v>
      </c>
      <c r="N45" s="17" t="s">
        <v>50</v>
      </c>
      <c r="O45" s="18" t="s">
        <v>51</v>
      </c>
      <c r="P45" s="19">
        <v>2.92000000251E11</v>
      </c>
      <c r="Q45" s="20" t="s">
        <v>224</v>
      </c>
      <c r="R45" s="21" t="s">
        <v>225</v>
      </c>
      <c r="S45" s="22">
        <f t="shared" si="1"/>
        <v>8</v>
      </c>
      <c r="T45" s="19" t="s">
        <v>69</v>
      </c>
      <c r="U45" s="19" t="s">
        <v>54</v>
      </c>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2">
        <f>2+2+2+2</f>
        <v>8</v>
      </c>
    </row>
    <row r="46">
      <c r="A46" s="10" t="s">
        <v>42</v>
      </c>
      <c r="B46" s="11" t="s">
        <v>226</v>
      </c>
      <c r="C46" s="11" t="s">
        <v>227</v>
      </c>
      <c r="D46" s="11" t="s">
        <v>47</v>
      </c>
      <c r="E46" s="11" t="s">
        <v>48</v>
      </c>
      <c r="F46" s="12">
        <v>1.0</v>
      </c>
      <c r="G46" s="12">
        <v>1.0</v>
      </c>
      <c r="H46" s="12">
        <v>106.9</v>
      </c>
      <c r="I46" s="12">
        <v>106.9</v>
      </c>
      <c r="J46" s="13"/>
      <c r="K46" s="14">
        <v>46.0</v>
      </c>
      <c r="L46" s="15">
        <v>150.46</v>
      </c>
      <c r="M46" s="16" t="s">
        <v>228</v>
      </c>
      <c r="N46" s="17" t="s">
        <v>50</v>
      </c>
      <c r="O46" s="18" t="s">
        <v>51</v>
      </c>
      <c r="P46" s="19">
        <v>2.92000000069E11</v>
      </c>
      <c r="Q46" s="20" t="s">
        <v>228</v>
      </c>
      <c r="R46" s="21" t="s">
        <v>229</v>
      </c>
      <c r="S46" s="22">
        <f t="shared" si="1"/>
        <v>2</v>
      </c>
      <c r="T46" s="19" t="s">
        <v>69</v>
      </c>
      <c r="U46" s="19" t="s">
        <v>54</v>
      </c>
      <c r="V46" s="23"/>
      <c r="W46" s="23"/>
      <c r="X46" s="23"/>
      <c r="Y46" s="23"/>
      <c r="Z46" s="23"/>
      <c r="AA46" s="23"/>
      <c r="AB46" s="23"/>
      <c r="AC46" s="23"/>
      <c r="AD46" s="23"/>
      <c r="AE46" s="23"/>
      <c r="AF46" s="23"/>
      <c r="AG46" s="23"/>
      <c r="AH46" s="24"/>
      <c r="AI46" s="24"/>
      <c r="AJ46" s="24"/>
      <c r="AK46" s="24">
        <v>1.0</v>
      </c>
      <c r="AL46" s="23"/>
      <c r="AM46" s="23"/>
      <c r="AN46" s="23"/>
      <c r="AO46" s="23"/>
      <c r="AP46" s="22"/>
      <c r="AQ46" s="22">
        <v>1.0</v>
      </c>
      <c r="AR46" s="23"/>
      <c r="AS46" s="23"/>
    </row>
    <row r="47">
      <c r="A47" s="10" t="s">
        <v>23</v>
      </c>
      <c r="B47" s="11" t="s">
        <v>230</v>
      </c>
      <c r="C47" s="11" t="s">
        <v>231</v>
      </c>
      <c r="D47" s="11" t="s">
        <v>47</v>
      </c>
      <c r="E47" s="11" t="s">
        <v>48</v>
      </c>
      <c r="F47" s="12">
        <v>6000.0</v>
      </c>
      <c r="G47" s="12">
        <v>6000.0</v>
      </c>
      <c r="H47" s="12">
        <v>0.95</v>
      </c>
      <c r="I47" s="12">
        <v>5700.0</v>
      </c>
      <c r="J47" s="13"/>
      <c r="K47" s="25">
        <v>47.0</v>
      </c>
      <c r="L47" s="26">
        <v>1.36</v>
      </c>
      <c r="M47" s="27" t="s">
        <v>232</v>
      </c>
      <c r="N47" s="17" t="s">
        <v>50</v>
      </c>
      <c r="O47" s="18" t="s">
        <v>51</v>
      </c>
      <c r="P47" s="19">
        <v>2.92000000307E11</v>
      </c>
      <c r="Q47" s="20" t="s">
        <v>233</v>
      </c>
      <c r="R47" s="21" t="s">
        <v>234</v>
      </c>
      <c r="S47" s="22">
        <f t="shared" si="1"/>
        <v>6500</v>
      </c>
      <c r="T47" s="19" t="s">
        <v>235</v>
      </c>
      <c r="U47" s="19" t="s">
        <v>54</v>
      </c>
      <c r="V47" s="23"/>
      <c r="W47" s="23"/>
      <c r="X47" s="22">
        <v>6000.0</v>
      </c>
      <c r="Y47" s="23"/>
      <c r="Z47" s="23"/>
      <c r="AA47" s="23"/>
      <c r="AB47" s="23"/>
      <c r="AC47" s="23"/>
      <c r="AD47" s="23"/>
      <c r="AE47" s="23"/>
      <c r="AF47" s="23"/>
      <c r="AG47" s="23"/>
      <c r="AH47" s="23"/>
      <c r="AI47" s="23"/>
      <c r="AJ47" s="23"/>
      <c r="AK47" s="23"/>
      <c r="AL47" s="23"/>
      <c r="AM47" s="23"/>
      <c r="AN47" s="23"/>
      <c r="AO47" s="23"/>
      <c r="AP47" s="23"/>
      <c r="AQ47" s="23"/>
      <c r="AR47" s="23"/>
      <c r="AS47" s="24">
        <v>500.0</v>
      </c>
    </row>
    <row r="48">
      <c r="A48" s="10" t="s">
        <v>23</v>
      </c>
      <c r="B48" s="11" t="s">
        <v>236</v>
      </c>
      <c r="C48" s="11" t="s">
        <v>237</v>
      </c>
      <c r="D48" s="11" t="s">
        <v>47</v>
      </c>
      <c r="E48" s="11" t="s">
        <v>48</v>
      </c>
      <c r="F48" s="12">
        <v>5100.0</v>
      </c>
      <c r="G48" s="12">
        <v>5100.0</v>
      </c>
      <c r="H48" s="12">
        <v>0.48</v>
      </c>
      <c r="I48" s="12">
        <v>2448.0</v>
      </c>
      <c r="J48" s="13"/>
      <c r="K48" s="14">
        <v>48.0</v>
      </c>
      <c r="L48" s="15">
        <v>0.49</v>
      </c>
      <c r="M48" s="16" t="s">
        <v>238</v>
      </c>
      <c r="N48" s="17" t="s">
        <v>50</v>
      </c>
      <c r="O48" s="18" t="s">
        <v>51</v>
      </c>
      <c r="P48" s="19">
        <v>2.92000000224E11</v>
      </c>
      <c r="Q48" s="20" t="s">
        <v>238</v>
      </c>
      <c r="R48" s="21" t="s">
        <v>239</v>
      </c>
      <c r="S48" s="22">
        <f t="shared" si="1"/>
        <v>6600</v>
      </c>
      <c r="T48" s="19" t="s">
        <v>235</v>
      </c>
      <c r="U48" s="19" t="s">
        <v>54</v>
      </c>
      <c r="V48" s="23"/>
      <c r="W48" s="23"/>
      <c r="X48" s="22">
        <v>5100.0</v>
      </c>
      <c r="Y48" s="23"/>
      <c r="Z48" s="23"/>
      <c r="AA48" s="23"/>
      <c r="AB48" s="23"/>
      <c r="AC48" s="23"/>
      <c r="AD48" s="23"/>
      <c r="AE48" s="23"/>
      <c r="AF48" s="23"/>
      <c r="AG48" s="23"/>
      <c r="AH48" s="24"/>
      <c r="AI48" s="24"/>
      <c r="AJ48" s="24"/>
      <c r="AK48" s="24">
        <v>900.0</v>
      </c>
      <c r="AL48" s="23"/>
      <c r="AM48" s="23"/>
      <c r="AN48" s="23"/>
      <c r="AO48" s="23"/>
      <c r="AP48" s="23"/>
      <c r="AQ48" s="23"/>
      <c r="AR48" s="23"/>
      <c r="AS48" s="24">
        <v>600.0</v>
      </c>
    </row>
    <row r="49">
      <c r="A49" s="10" t="s">
        <v>23</v>
      </c>
      <c r="B49" s="11" t="s">
        <v>240</v>
      </c>
      <c r="C49" s="11" t="s">
        <v>241</v>
      </c>
      <c r="D49" s="11" t="s">
        <v>47</v>
      </c>
      <c r="E49" s="11" t="s">
        <v>48</v>
      </c>
      <c r="F49" s="12">
        <v>3000.0</v>
      </c>
      <c r="G49" s="12">
        <v>3000.0</v>
      </c>
      <c r="H49" s="12">
        <v>0.52</v>
      </c>
      <c r="I49" s="12">
        <v>1560.0</v>
      </c>
      <c r="J49" s="13"/>
      <c r="K49" s="14">
        <v>49.0</v>
      </c>
      <c r="L49" s="15">
        <v>378.15</v>
      </c>
      <c r="M49" s="27" t="s">
        <v>242</v>
      </c>
      <c r="N49" s="17" t="s">
        <v>50</v>
      </c>
      <c r="O49" s="18" t="s">
        <v>51</v>
      </c>
      <c r="P49" s="19">
        <v>2.92000000191E11</v>
      </c>
      <c r="Q49" s="20" t="s">
        <v>243</v>
      </c>
      <c r="R49" s="21" t="s">
        <v>244</v>
      </c>
      <c r="S49" s="22">
        <f t="shared" si="1"/>
        <v>8</v>
      </c>
      <c r="T49" s="19" t="s">
        <v>245</v>
      </c>
      <c r="U49" s="19" t="s">
        <v>54</v>
      </c>
      <c r="V49" s="23"/>
      <c r="W49" s="23"/>
      <c r="X49" s="19">
        <v>3.0</v>
      </c>
      <c r="Y49" s="23"/>
      <c r="Z49" s="23"/>
      <c r="AA49" s="23"/>
      <c r="AB49" s="23"/>
      <c r="AC49" s="23"/>
      <c r="AD49" s="23"/>
      <c r="AE49" s="23"/>
      <c r="AF49" s="24"/>
      <c r="AG49" s="24">
        <v>1.0</v>
      </c>
      <c r="AH49" s="24"/>
      <c r="AI49" s="24"/>
      <c r="AJ49" s="24"/>
      <c r="AK49" s="24">
        <v>2.0</v>
      </c>
      <c r="AL49" s="23"/>
      <c r="AM49" s="23"/>
      <c r="AN49" s="23"/>
      <c r="AO49" s="23"/>
      <c r="AP49" s="23"/>
      <c r="AQ49" s="24">
        <v>2.0</v>
      </c>
      <c r="AR49" s="23"/>
      <c r="AS49" s="23"/>
    </row>
    <row r="50">
      <c r="A50" s="10" t="s">
        <v>28</v>
      </c>
      <c r="B50" s="11" t="s">
        <v>246</v>
      </c>
      <c r="C50" s="11" t="s">
        <v>247</v>
      </c>
      <c r="D50" s="11" t="s">
        <v>47</v>
      </c>
      <c r="E50" s="11" t="s">
        <v>48</v>
      </c>
      <c r="F50" s="12">
        <v>2.0</v>
      </c>
      <c r="G50" s="12">
        <v>2.0</v>
      </c>
      <c r="H50" s="12">
        <v>239.0</v>
      </c>
      <c r="I50" s="12">
        <v>478.0</v>
      </c>
      <c r="J50" s="13"/>
      <c r="K50" s="14">
        <v>50.0</v>
      </c>
      <c r="L50" s="15">
        <v>214.1</v>
      </c>
      <c r="M50" s="16" t="s">
        <v>248</v>
      </c>
      <c r="N50" s="17" t="s">
        <v>50</v>
      </c>
      <c r="O50" s="18" t="s">
        <v>51</v>
      </c>
      <c r="P50" s="19">
        <v>2.92000000185E11</v>
      </c>
      <c r="Q50" s="20" t="s">
        <v>248</v>
      </c>
      <c r="R50" s="21" t="s">
        <v>249</v>
      </c>
      <c r="S50" s="22">
        <f t="shared" si="1"/>
        <v>6</v>
      </c>
      <c r="T50" s="19" t="s">
        <v>64</v>
      </c>
      <c r="U50" s="19" t="s">
        <v>54</v>
      </c>
      <c r="V50" s="23"/>
      <c r="W50" s="23"/>
      <c r="X50" s="23"/>
      <c r="Y50" s="23"/>
      <c r="Z50" s="23"/>
      <c r="AA50" s="23"/>
      <c r="AB50" s="22"/>
      <c r="AC50" s="22">
        <v>2.0</v>
      </c>
      <c r="AD50" s="23"/>
      <c r="AE50" s="23"/>
      <c r="AF50" s="23"/>
      <c r="AG50" s="23"/>
      <c r="AH50" s="24"/>
      <c r="AI50" s="24"/>
      <c r="AJ50" s="24"/>
      <c r="AK50" s="24">
        <v>2.0</v>
      </c>
      <c r="AL50" s="23"/>
      <c r="AM50" s="23"/>
      <c r="AN50" s="23"/>
      <c r="AO50" s="23"/>
      <c r="AP50" s="23"/>
      <c r="AQ50" s="24">
        <v>2.0</v>
      </c>
      <c r="AR50" s="23"/>
      <c r="AS50" s="23"/>
    </row>
    <row r="51">
      <c r="A51" s="10" t="s">
        <v>39</v>
      </c>
      <c r="B51" s="11" t="s">
        <v>250</v>
      </c>
      <c r="C51" s="11" t="s">
        <v>251</v>
      </c>
      <c r="D51" s="11" t="s">
        <v>47</v>
      </c>
      <c r="E51" s="11" t="s">
        <v>48</v>
      </c>
      <c r="F51" s="12">
        <v>1.0</v>
      </c>
      <c r="G51" s="12">
        <v>1.0</v>
      </c>
      <c r="H51" s="12">
        <v>40.0</v>
      </c>
      <c r="I51" s="12">
        <v>40.0</v>
      </c>
      <c r="J51" s="13"/>
      <c r="K51" s="25">
        <v>51.0</v>
      </c>
      <c r="L51" s="26">
        <v>53.9</v>
      </c>
      <c r="M51" s="27" t="s">
        <v>252</v>
      </c>
      <c r="N51" s="17" t="s">
        <v>50</v>
      </c>
      <c r="O51" s="18" t="s">
        <v>51</v>
      </c>
      <c r="P51" s="19">
        <v>2.92000000311E11</v>
      </c>
      <c r="Q51" s="20" t="s">
        <v>252</v>
      </c>
      <c r="R51" s="21" t="s">
        <v>253</v>
      </c>
      <c r="S51" s="22">
        <f t="shared" si="1"/>
        <v>1</v>
      </c>
      <c r="T51" s="19" t="s">
        <v>69</v>
      </c>
      <c r="U51" s="19" t="s">
        <v>54</v>
      </c>
      <c r="V51" s="23"/>
      <c r="W51" s="23"/>
      <c r="X51" s="23"/>
      <c r="Y51" s="23"/>
      <c r="Z51" s="23"/>
      <c r="AA51" s="23"/>
      <c r="AB51" s="23"/>
      <c r="AC51" s="23"/>
      <c r="AD51" s="23"/>
      <c r="AE51" s="23"/>
      <c r="AF51" s="23"/>
      <c r="AG51" s="23"/>
      <c r="AH51" s="23"/>
      <c r="AI51" s="23"/>
      <c r="AJ51" s="23"/>
      <c r="AK51" s="23"/>
      <c r="AL51" s="23"/>
      <c r="AM51" s="23"/>
      <c r="AN51" s="22">
        <v>1.0</v>
      </c>
      <c r="AO51" s="23"/>
      <c r="AP51" s="23"/>
      <c r="AQ51" s="23"/>
      <c r="AR51" s="23"/>
      <c r="AS51" s="23"/>
    </row>
    <row r="52">
      <c r="A52" s="10" t="s">
        <v>32</v>
      </c>
      <c r="B52" s="11" t="s">
        <v>254</v>
      </c>
      <c r="C52" s="11" t="s">
        <v>255</v>
      </c>
      <c r="D52" s="11" t="s">
        <v>47</v>
      </c>
      <c r="E52" s="11" t="s">
        <v>48</v>
      </c>
      <c r="F52" s="12">
        <v>20.0</v>
      </c>
      <c r="G52" s="12">
        <v>20.0</v>
      </c>
      <c r="H52" s="12">
        <v>4.62</v>
      </c>
      <c r="I52" s="12">
        <v>92.4</v>
      </c>
      <c r="J52" s="13"/>
      <c r="K52" s="14">
        <v>52.0</v>
      </c>
      <c r="L52" s="15">
        <v>3.77</v>
      </c>
      <c r="M52" s="16" t="s">
        <v>256</v>
      </c>
      <c r="N52" s="17" t="s">
        <v>50</v>
      </c>
      <c r="O52" s="18" t="s">
        <v>51</v>
      </c>
      <c r="P52" s="19">
        <v>2.92000000187E11</v>
      </c>
      <c r="Q52" s="20" t="s">
        <v>256</v>
      </c>
      <c r="R52" s="21" t="s">
        <v>257</v>
      </c>
      <c r="S52" s="22">
        <f t="shared" si="1"/>
        <v>20</v>
      </c>
      <c r="T52" s="19" t="s">
        <v>69</v>
      </c>
      <c r="U52" s="19" t="s">
        <v>54</v>
      </c>
      <c r="V52" s="23"/>
      <c r="W52" s="23"/>
      <c r="X52" s="23"/>
      <c r="Y52" s="23"/>
      <c r="Z52" s="23"/>
      <c r="AA52" s="23"/>
      <c r="AB52" s="23"/>
      <c r="AC52" s="23"/>
      <c r="AD52" s="23"/>
      <c r="AE52" s="23"/>
      <c r="AF52" s="22"/>
      <c r="AG52" s="22">
        <v>20.0</v>
      </c>
      <c r="AH52" s="23"/>
      <c r="AI52" s="23"/>
      <c r="AJ52" s="23"/>
      <c r="AK52" s="23"/>
      <c r="AL52" s="23"/>
      <c r="AM52" s="23"/>
      <c r="AN52" s="23"/>
      <c r="AO52" s="23"/>
      <c r="AP52" s="23"/>
      <c r="AQ52" s="23"/>
      <c r="AR52" s="23"/>
      <c r="AS52" s="23"/>
    </row>
    <row r="53">
      <c r="A53" s="10" t="s">
        <v>23</v>
      </c>
      <c r="B53" s="11" t="s">
        <v>258</v>
      </c>
      <c r="C53" s="11" t="s">
        <v>259</v>
      </c>
      <c r="D53" s="11" t="s">
        <v>47</v>
      </c>
      <c r="E53" s="11" t="s">
        <v>48</v>
      </c>
      <c r="F53" s="12">
        <v>2.0</v>
      </c>
      <c r="G53" s="12">
        <v>2.0</v>
      </c>
      <c r="H53" s="12">
        <v>268.32</v>
      </c>
      <c r="I53" s="12">
        <v>536.64</v>
      </c>
      <c r="J53" s="13"/>
      <c r="K53" s="25">
        <v>53.0</v>
      </c>
      <c r="L53" s="26">
        <v>242.42</v>
      </c>
      <c r="M53" s="27" t="s">
        <v>260</v>
      </c>
      <c r="N53" s="17" t="s">
        <v>50</v>
      </c>
      <c r="O53" s="18" t="s">
        <v>51</v>
      </c>
      <c r="P53" s="19">
        <v>2.92000000014E11</v>
      </c>
      <c r="Q53" s="20" t="s">
        <v>260</v>
      </c>
      <c r="R53" s="21" t="s">
        <v>258</v>
      </c>
      <c r="S53" s="22">
        <f t="shared" si="1"/>
        <v>2</v>
      </c>
      <c r="T53" s="19" t="s">
        <v>94</v>
      </c>
      <c r="U53" s="19" t="s">
        <v>54</v>
      </c>
      <c r="V53" s="23"/>
      <c r="W53" s="23"/>
      <c r="X53" s="22">
        <v>2.0</v>
      </c>
      <c r="Y53" s="23"/>
      <c r="Z53" s="23"/>
      <c r="AA53" s="23"/>
      <c r="AB53" s="23"/>
      <c r="AC53" s="23"/>
      <c r="AD53" s="23"/>
      <c r="AE53" s="23"/>
      <c r="AF53" s="23"/>
      <c r="AG53" s="23"/>
      <c r="AH53" s="23"/>
      <c r="AI53" s="23"/>
      <c r="AJ53" s="23"/>
      <c r="AK53" s="23"/>
      <c r="AL53" s="23"/>
      <c r="AM53" s="23"/>
      <c r="AN53" s="23"/>
      <c r="AO53" s="23"/>
      <c r="AP53" s="23"/>
      <c r="AQ53" s="23"/>
      <c r="AR53" s="23"/>
      <c r="AS53" s="23"/>
    </row>
    <row r="54">
      <c r="A54" s="10" t="s">
        <v>36</v>
      </c>
      <c r="B54" s="11" t="s">
        <v>261</v>
      </c>
      <c r="C54" s="11" t="s">
        <v>262</v>
      </c>
      <c r="D54" s="11" t="s">
        <v>47</v>
      </c>
      <c r="E54" s="11" t="s">
        <v>48</v>
      </c>
      <c r="F54" s="12">
        <v>5.0</v>
      </c>
      <c r="G54" s="12">
        <v>5.0</v>
      </c>
      <c r="H54" s="12">
        <v>324.7</v>
      </c>
      <c r="I54" s="12">
        <v>1623.5</v>
      </c>
      <c r="J54" s="13"/>
      <c r="K54" s="14">
        <v>54.0</v>
      </c>
      <c r="L54" s="15">
        <v>149.57</v>
      </c>
      <c r="M54" s="16" t="s">
        <v>263</v>
      </c>
      <c r="N54" s="17" t="s">
        <v>50</v>
      </c>
      <c r="O54" s="18" t="s">
        <v>51</v>
      </c>
      <c r="P54" s="19">
        <v>2.92000000288E11</v>
      </c>
      <c r="Q54" s="20" t="s">
        <v>263</v>
      </c>
      <c r="R54" s="21" t="s">
        <v>264</v>
      </c>
      <c r="S54" s="22">
        <f t="shared" si="1"/>
        <v>7</v>
      </c>
      <c r="T54" s="19" t="s">
        <v>94</v>
      </c>
      <c r="U54" s="19" t="s">
        <v>54</v>
      </c>
      <c r="V54" s="23"/>
      <c r="W54" s="23"/>
      <c r="X54" s="23"/>
      <c r="Y54" s="23"/>
      <c r="Z54" s="23"/>
      <c r="AA54" s="23"/>
      <c r="AB54" s="23"/>
      <c r="AC54" s="23"/>
      <c r="AD54" s="23"/>
      <c r="AE54" s="23"/>
      <c r="AF54" s="23"/>
      <c r="AG54" s="23"/>
      <c r="AH54" s="22"/>
      <c r="AI54" s="22"/>
      <c r="AJ54" s="22"/>
      <c r="AK54" s="22">
        <v>5.0</v>
      </c>
      <c r="AL54" s="23"/>
      <c r="AM54" s="23"/>
      <c r="AN54" s="23"/>
      <c r="AO54" s="23"/>
      <c r="AP54" s="23"/>
      <c r="AQ54" s="24">
        <v>2.0</v>
      </c>
      <c r="AR54" s="23"/>
      <c r="AS54" s="23"/>
    </row>
    <row r="55">
      <c r="A55" s="10" t="s">
        <v>32</v>
      </c>
      <c r="B55" s="11" t="s">
        <v>265</v>
      </c>
      <c r="C55" s="11" t="s">
        <v>266</v>
      </c>
      <c r="D55" s="11" t="s">
        <v>47</v>
      </c>
      <c r="E55" s="11" t="s">
        <v>48</v>
      </c>
      <c r="F55" s="12">
        <v>5.0</v>
      </c>
      <c r="G55" s="12">
        <v>5.0</v>
      </c>
      <c r="H55" s="12">
        <v>258.0</v>
      </c>
      <c r="I55" s="12">
        <v>1290.0</v>
      </c>
      <c r="J55" s="20"/>
      <c r="K55" s="14">
        <v>55.0</v>
      </c>
      <c r="L55" s="15">
        <v>292.17</v>
      </c>
      <c r="M55" s="16" t="s">
        <v>267</v>
      </c>
      <c r="N55" s="17" t="s">
        <v>50</v>
      </c>
      <c r="O55" s="18" t="s">
        <v>51</v>
      </c>
      <c r="P55" s="19">
        <v>2.92000000002E11</v>
      </c>
      <c r="Q55" s="20" t="s">
        <v>267</v>
      </c>
      <c r="R55" s="21" t="s">
        <v>268</v>
      </c>
      <c r="S55" s="22">
        <f t="shared" si="1"/>
        <v>7</v>
      </c>
      <c r="T55" s="19" t="s">
        <v>94</v>
      </c>
      <c r="U55" s="19" t="s">
        <v>54</v>
      </c>
      <c r="V55" s="23"/>
      <c r="W55" s="23"/>
      <c r="X55" s="24">
        <v>2.0</v>
      </c>
      <c r="Y55" s="23"/>
      <c r="Z55" s="23"/>
      <c r="AA55" s="23"/>
      <c r="AB55" s="23"/>
      <c r="AC55" s="23"/>
      <c r="AD55" s="23"/>
      <c r="AE55" s="23"/>
      <c r="AF55" s="22"/>
      <c r="AG55" s="22">
        <v>5.0</v>
      </c>
      <c r="AH55" s="23"/>
      <c r="AI55" s="23"/>
      <c r="AJ55" s="23"/>
      <c r="AK55" s="23"/>
      <c r="AL55" s="23"/>
      <c r="AM55" s="23"/>
      <c r="AN55" s="23"/>
      <c r="AO55" s="23"/>
      <c r="AP55" s="23"/>
      <c r="AQ55" s="23"/>
      <c r="AR55" s="23"/>
      <c r="AS55" s="23"/>
    </row>
    <row r="56">
      <c r="A56" s="10" t="s">
        <v>23</v>
      </c>
      <c r="B56" s="11" t="s">
        <v>269</v>
      </c>
      <c r="C56" s="11" t="s">
        <v>270</v>
      </c>
      <c r="D56" s="11" t="s">
        <v>47</v>
      </c>
      <c r="E56" s="11" t="s">
        <v>48</v>
      </c>
      <c r="F56" s="12">
        <v>1.0</v>
      </c>
      <c r="G56" s="12">
        <v>1.0</v>
      </c>
      <c r="H56" s="12">
        <v>38.9</v>
      </c>
      <c r="I56" s="12">
        <v>38.9</v>
      </c>
      <c r="J56" s="13"/>
      <c r="K56" s="14">
        <v>56.0</v>
      </c>
      <c r="L56" s="15">
        <v>68.28</v>
      </c>
      <c r="M56" s="16" t="s">
        <v>271</v>
      </c>
      <c r="N56" s="17" t="s">
        <v>50</v>
      </c>
      <c r="O56" s="18" t="s">
        <v>51</v>
      </c>
      <c r="P56" s="19">
        <v>2.92000000075E11</v>
      </c>
      <c r="Q56" s="20" t="s">
        <v>271</v>
      </c>
      <c r="R56" s="21" t="s">
        <v>272</v>
      </c>
      <c r="S56" s="22">
        <f t="shared" si="1"/>
        <v>15</v>
      </c>
      <c r="T56" s="19" t="s">
        <v>69</v>
      </c>
      <c r="U56" s="19" t="s">
        <v>54</v>
      </c>
      <c r="V56" s="23"/>
      <c r="W56" s="23"/>
      <c r="X56" s="22">
        <v>1.0</v>
      </c>
      <c r="Y56" s="23"/>
      <c r="Z56" s="23"/>
      <c r="AA56" s="23"/>
      <c r="AB56" s="24"/>
      <c r="AC56" s="24">
        <v>2.0</v>
      </c>
      <c r="AD56" s="23"/>
      <c r="AE56" s="23"/>
      <c r="AF56" s="23"/>
      <c r="AG56" s="23"/>
      <c r="AH56" s="24"/>
      <c r="AI56" s="24"/>
      <c r="AJ56" s="24"/>
      <c r="AK56" s="24">
        <v>6.0</v>
      </c>
      <c r="AL56" s="23"/>
      <c r="AM56" s="23"/>
      <c r="AN56" s="23"/>
      <c r="AO56" s="23"/>
      <c r="AP56" s="23"/>
      <c r="AQ56" s="24">
        <v>6.0</v>
      </c>
      <c r="AR56" s="23"/>
      <c r="AS56" s="23"/>
    </row>
    <row r="57">
      <c r="A57" s="10" t="s">
        <v>23</v>
      </c>
      <c r="B57" s="11" t="s">
        <v>273</v>
      </c>
      <c r="C57" s="11" t="s">
        <v>274</v>
      </c>
      <c r="D57" s="11" t="s">
        <v>47</v>
      </c>
      <c r="E57" s="11" t="s">
        <v>48</v>
      </c>
      <c r="F57" s="12">
        <v>2.0</v>
      </c>
      <c r="G57" s="12">
        <v>2.0</v>
      </c>
      <c r="H57" s="12">
        <v>90.16</v>
      </c>
      <c r="I57" s="12">
        <v>180.32</v>
      </c>
      <c r="J57" s="13"/>
      <c r="K57" s="25">
        <v>57.0</v>
      </c>
      <c r="L57" s="26">
        <v>65.14</v>
      </c>
      <c r="M57" s="27" t="s">
        <v>275</v>
      </c>
      <c r="N57" s="17" t="s">
        <v>50</v>
      </c>
      <c r="O57" s="18" t="s">
        <v>51</v>
      </c>
      <c r="P57" s="19">
        <v>2.92000000278E11</v>
      </c>
      <c r="Q57" s="20" t="s">
        <v>275</v>
      </c>
      <c r="R57" s="21" t="s">
        <v>276</v>
      </c>
      <c r="S57" s="22">
        <f t="shared" si="1"/>
        <v>2</v>
      </c>
      <c r="T57" s="19" t="s">
        <v>69</v>
      </c>
      <c r="U57" s="19" t="s">
        <v>54</v>
      </c>
      <c r="V57" s="23"/>
      <c r="W57" s="23"/>
      <c r="X57" s="22">
        <v>2.0</v>
      </c>
      <c r="Y57" s="23"/>
      <c r="Z57" s="23"/>
      <c r="AA57" s="23"/>
      <c r="AB57" s="23"/>
      <c r="AC57" s="23"/>
      <c r="AD57" s="23"/>
      <c r="AE57" s="23"/>
      <c r="AF57" s="23"/>
      <c r="AG57" s="23"/>
      <c r="AH57" s="23"/>
      <c r="AI57" s="23"/>
      <c r="AJ57" s="23"/>
      <c r="AK57" s="23"/>
      <c r="AL57" s="23"/>
      <c r="AM57" s="23"/>
      <c r="AN57" s="23"/>
      <c r="AO57" s="23"/>
      <c r="AP57" s="23"/>
      <c r="AQ57" s="23"/>
      <c r="AR57" s="23"/>
      <c r="AS57" s="23"/>
    </row>
    <row r="58">
      <c r="A58" s="10" t="s">
        <v>23</v>
      </c>
      <c r="B58" s="11" t="s">
        <v>277</v>
      </c>
      <c r="C58" s="11" t="s">
        <v>278</v>
      </c>
      <c r="D58" s="11" t="s">
        <v>47</v>
      </c>
      <c r="E58" s="11" t="s">
        <v>48</v>
      </c>
      <c r="F58" s="12">
        <v>500.0</v>
      </c>
      <c r="G58" s="12">
        <v>500.0</v>
      </c>
      <c r="H58" s="12">
        <v>0.33</v>
      </c>
      <c r="I58" s="12">
        <v>165.0</v>
      </c>
      <c r="J58" s="13"/>
      <c r="K58" s="14">
        <v>58.0</v>
      </c>
      <c r="L58" s="15">
        <v>337.34</v>
      </c>
      <c r="M58" s="16" t="s">
        <v>279</v>
      </c>
      <c r="N58" s="17" t="s">
        <v>50</v>
      </c>
      <c r="O58" s="18" t="s">
        <v>51</v>
      </c>
      <c r="P58" s="19">
        <v>2.92000000021E11</v>
      </c>
      <c r="Q58" s="20" t="s">
        <v>280</v>
      </c>
      <c r="R58" s="21" t="s">
        <v>281</v>
      </c>
      <c r="S58" s="22">
        <f t="shared" si="1"/>
        <v>13</v>
      </c>
      <c r="T58" s="19" t="s">
        <v>53</v>
      </c>
      <c r="U58" s="19" t="s">
        <v>54</v>
      </c>
      <c r="V58" s="23"/>
      <c r="W58" s="24">
        <v>5.0</v>
      </c>
      <c r="X58" s="19">
        <v>1.0</v>
      </c>
      <c r="Y58" s="24">
        <v>6.0</v>
      </c>
      <c r="Z58" s="23"/>
      <c r="AA58" s="23"/>
      <c r="AB58" s="23"/>
      <c r="AC58" s="23"/>
      <c r="AD58" s="23"/>
      <c r="AE58" s="23"/>
      <c r="AF58" s="24"/>
      <c r="AG58" s="24">
        <v>1.0</v>
      </c>
      <c r="AH58" s="23"/>
      <c r="AI58" s="23"/>
      <c r="AJ58" s="23"/>
      <c r="AK58" s="23"/>
      <c r="AL58" s="23"/>
      <c r="AM58" s="23"/>
      <c r="AN58" s="23"/>
      <c r="AO58" s="23"/>
      <c r="AP58" s="23"/>
      <c r="AQ58" s="23"/>
      <c r="AR58" s="23"/>
      <c r="AS58" s="23"/>
    </row>
    <row r="59">
      <c r="A59" s="10" t="s">
        <v>24</v>
      </c>
      <c r="B59" s="32" t="s">
        <v>282</v>
      </c>
      <c r="C59" s="11" t="s">
        <v>283</v>
      </c>
      <c r="D59" s="11" t="s">
        <v>47</v>
      </c>
      <c r="E59" s="11" t="s">
        <v>48</v>
      </c>
      <c r="F59" s="12">
        <v>3.0</v>
      </c>
      <c r="G59" s="12">
        <v>3.0</v>
      </c>
      <c r="H59" s="12">
        <v>350.0</v>
      </c>
      <c r="I59" s="12">
        <v>1050.0</v>
      </c>
      <c r="J59" s="20"/>
      <c r="K59" s="25">
        <v>59.0</v>
      </c>
      <c r="L59" s="26">
        <v>258.03</v>
      </c>
      <c r="M59" s="27" t="s">
        <v>284</v>
      </c>
      <c r="N59" s="17" t="s">
        <v>50</v>
      </c>
      <c r="O59" s="18" t="s">
        <v>51</v>
      </c>
      <c r="P59" s="19">
        <v>2.92000000022E11</v>
      </c>
      <c r="Q59" s="20" t="s">
        <v>284</v>
      </c>
      <c r="R59" s="21" t="s">
        <v>285</v>
      </c>
      <c r="S59" s="22">
        <f t="shared" si="1"/>
        <v>3</v>
      </c>
      <c r="T59" s="19" t="s">
        <v>286</v>
      </c>
      <c r="U59" s="19" t="s">
        <v>54</v>
      </c>
      <c r="V59" s="23"/>
      <c r="W59" s="23"/>
      <c r="X59" s="23"/>
      <c r="Y59" s="19">
        <v>3.0</v>
      </c>
      <c r="Z59" s="23"/>
      <c r="AA59" s="23"/>
      <c r="AB59" s="23"/>
      <c r="AC59" s="23"/>
      <c r="AD59" s="23"/>
      <c r="AE59" s="23"/>
      <c r="AF59" s="23"/>
      <c r="AG59" s="23"/>
      <c r="AH59" s="23"/>
      <c r="AI59" s="23"/>
      <c r="AJ59" s="23"/>
      <c r="AK59" s="23"/>
      <c r="AL59" s="23"/>
      <c r="AM59" s="23"/>
      <c r="AN59" s="23"/>
      <c r="AO59" s="23"/>
      <c r="AP59" s="23"/>
      <c r="AQ59" s="23"/>
      <c r="AR59" s="23"/>
      <c r="AS59" s="23"/>
    </row>
    <row r="60">
      <c r="A60" s="10" t="s">
        <v>44</v>
      </c>
      <c r="B60" s="11" t="s">
        <v>287</v>
      </c>
      <c r="C60" s="11" t="s">
        <v>288</v>
      </c>
      <c r="D60" s="11" t="s">
        <v>47</v>
      </c>
      <c r="E60" s="11" t="s">
        <v>48</v>
      </c>
      <c r="F60" s="12">
        <v>2.0</v>
      </c>
      <c r="G60" s="12">
        <v>2.0</v>
      </c>
      <c r="H60" s="12">
        <v>35.0</v>
      </c>
      <c r="I60" s="12">
        <v>70.0</v>
      </c>
      <c r="J60" s="13"/>
      <c r="K60" s="14">
        <v>60.0</v>
      </c>
      <c r="L60" s="15">
        <v>25.59</v>
      </c>
      <c r="M60" s="16" t="s">
        <v>289</v>
      </c>
      <c r="N60" s="17" t="s">
        <v>50</v>
      </c>
      <c r="O60" s="18" t="s">
        <v>51</v>
      </c>
      <c r="P60" s="19">
        <v>2.92000000229E11</v>
      </c>
      <c r="Q60" s="20" t="s">
        <v>289</v>
      </c>
      <c r="R60" s="21" t="s">
        <v>290</v>
      </c>
      <c r="S60" s="22">
        <f t="shared" si="1"/>
        <v>4</v>
      </c>
      <c r="T60" s="19" t="s">
        <v>69</v>
      </c>
      <c r="U60" s="19" t="s">
        <v>54</v>
      </c>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2">
        <f>2+2</f>
        <v>4</v>
      </c>
    </row>
    <row r="61">
      <c r="A61" s="10" t="s">
        <v>23</v>
      </c>
      <c r="B61" s="11" t="s">
        <v>291</v>
      </c>
      <c r="C61" s="11" t="s">
        <v>292</v>
      </c>
      <c r="D61" s="11" t="s">
        <v>47</v>
      </c>
      <c r="E61" s="11" t="s">
        <v>48</v>
      </c>
      <c r="F61" s="12">
        <v>2.0</v>
      </c>
      <c r="G61" s="12">
        <v>2.0</v>
      </c>
      <c r="H61" s="12">
        <v>292.0</v>
      </c>
      <c r="I61" s="12">
        <v>584.0</v>
      </c>
      <c r="J61" s="13"/>
      <c r="K61" s="14">
        <v>61.0</v>
      </c>
      <c r="L61" s="15">
        <v>301.24</v>
      </c>
      <c r="M61" s="16" t="s">
        <v>293</v>
      </c>
      <c r="N61" s="17" t="s">
        <v>50</v>
      </c>
      <c r="O61" s="18" t="s">
        <v>51</v>
      </c>
      <c r="P61" s="19">
        <v>2.92000000152E11</v>
      </c>
      <c r="Q61" s="20" t="s">
        <v>293</v>
      </c>
      <c r="R61" s="21" t="s">
        <v>291</v>
      </c>
      <c r="S61" s="22">
        <f t="shared" si="1"/>
        <v>7</v>
      </c>
      <c r="T61" s="19" t="s">
        <v>69</v>
      </c>
      <c r="U61" s="19" t="s">
        <v>54</v>
      </c>
      <c r="V61" s="23"/>
      <c r="W61" s="23"/>
      <c r="X61" s="22">
        <v>2.0</v>
      </c>
      <c r="Y61" s="23"/>
      <c r="Z61" s="23"/>
      <c r="AA61" s="23"/>
      <c r="AB61" s="24"/>
      <c r="AC61" s="24">
        <v>5.0</v>
      </c>
      <c r="AD61" s="23"/>
      <c r="AE61" s="23"/>
      <c r="AF61" s="23"/>
      <c r="AG61" s="23"/>
      <c r="AH61" s="23"/>
      <c r="AI61" s="23"/>
      <c r="AJ61" s="23"/>
      <c r="AK61" s="23"/>
      <c r="AL61" s="23"/>
      <c r="AM61" s="23"/>
      <c r="AN61" s="23"/>
      <c r="AO61" s="23"/>
      <c r="AP61" s="23"/>
      <c r="AQ61" s="23"/>
      <c r="AR61" s="23"/>
      <c r="AS61" s="23"/>
    </row>
    <row r="62">
      <c r="A62" s="10" t="s">
        <v>23</v>
      </c>
      <c r="B62" s="11" t="s">
        <v>294</v>
      </c>
      <c r="C62" s="11" t="s">
        <v>295</v>
      </c>
      <c r="D62" s="11" t="s">
        <v>47</v>
      </c>
      <c r="E62" s="11" t="s">
        <v>48</v>
      </c>
      <c r="F62" s="12">
        <v>2.0</v>
      </c>
      <c r="G62" s="12">
        <v>2.0</v>
      </c>
      <c r="H62" s="12">
        <v>292.0</v>
      </c>
      <c r="I62" s="12">
        <v>584.0</v>
      </c>
      <c r="J62" s="13"/>
      <c r="K62" s="14">
        <v>62.0</v>
      </c>
      <c r="L62" s="15">
        <v>306.99</v>
      </c>
      <c r="M62" s="16" t="s">
        <v>296</v>
      </c>
      <c r="N62" s="17" t="s">
        <v>50</v>
      </c>
      <c r="O62" s="18" t="s">
        <v>51</v>
      </c>
      <c r="P62" s="19">
        <v>2.92000000149E11</v>
      </c>
      <c r="Q62" s="20" t="s">
        <v>296</v>
      </c>
      <c r="R62" s="21" t="s">
        <v>294</v>
      </c>
      <c r="S62" s="22">
        <f t="shared" si="1"/>
        <v>7</v>
      </c>
      <c r="T62" s="19" t="s">
        <v>69</v>
      </c>
      <c r="U62" s="19" t="s">
        <v>54</v>
      </c>
      <c r="V62" s="23"/>
      <c r="W62" s="23"/>
      <c r="X62" s="22">
        <v>2.0</v>
      </c>
      <c r="Y62" s="23"/>
      <c r="Z62" s="23"/>
      <c r="AA62" s="23"/>
      <c r="AB62" s="24"/>
      <c r="AC62" s="24">
        <v>5.0</v>
      </c>
      <c r="AD62" s="23"/>
      <c r="AE62" s="23"/>
      <c r="AF62" s="23"/>
      <c r="AG62" s="23"/>
      <c r="AH62" s="23"/>
      <c r="AI62" s="23"/>
      <c r="AJ62" s="23"/>
      <c r="AK62" s="23"/>
      <c r="AL62" s="23"/>
      <c r="AM62" s="23"/>
      <c r="AN62" s="23"/>
      <c r="AO62" s="23"/>
      <c r="AP62" s="23"/>
      <c r="AQ62" s="23"/>
      <c r="AR62" s="23"/>
      <c r="AS62" s="23"/>
    </row>
    <row r="63">
      <c r="A63" s="10" t="s">
        <v>28</v>
      </c>
      <c r="B63" s="11" t="s">
        <v>297</v>
      </c>
      <c r="C63" s="11" t="s">
        <v>298</v>
      </c>
      <c r="D63" s="11" t="s">
        <v>47</v>
      </c>
      <c r="E63" s="11" t="s">
        <v>48</v>
      </c>
      <c r="F63" s="12">
        <v>5.0</v>
      </c>
      <c r="G63" s="12">
        <v>5.0</v>
      </c>
      <c r="H63" s="12">
        <v>280.0</v>
      </c>
      <c r="I63" s="12">
        <v>1400.0</v>
      </c>
      <c r="J63" s="13"/>
      <c r="K63" s="14">
        <v>63.0</v>
      </c>
      <c r="L63" s="15">
        <v>286.24</v>
      </c>
      <c r="M63" s="16" t="s">
        <v>299</v>
      </c>
      <c r="N63" s="17" t="s">
        <v>50</v>
      </c>
      <c r="O63" s="18" t="s">
        <v>51</v>
      </c>
      <c r="P63" s="19">
        <v>2.9200000015E11</v>
      </c>
      <c r="Q63" s="20" t="s">
        <v>299</v>
      </c>
      <c r="R63" s="21" t="s">
        <v>297</v>
      </c>
      <c r="S63" s="22">
        <f t="shared" si="1"/>
        <v>5</v>
      </c>
      <c r="T63" s="19" t="s">
        <v>69</v>
      </c>
      <c r="U63" s="19" t="s">
        <v>54</v>
      </c>
      <c r="V63" s="23"/>
      <c r="W63" s="23"/>
      <c r="X63" s="23"/>
      <c r="Y63" s="23"/>
      <c r="Z63" s="23"/>
      <c r="AA63" s="23"/>
      <c r="AB63" s="22"/>
      <c r="AC63" s="22">
        <v>5.0</v>
      </c>
      <c r="AD63" s="23"/>
      <c r="AE63" s="23"/>
      <c r="AF63" s="23"/>
      <c r="AG63" s="23"/>
      <c r="AH63" s="23"/>
      <c r="AI63" s="23"/>
      <c r="AJ63" s="23"/>
      <c r="AK63" s="23"/>
      <c r="AL63" s="23"/>
      <c r="AM63" s="23"/>
      <c r="AN63" s="23"/>
      <c r="AO63" s="23"/>
      <c r="AP63" s="23"/>
      <c r="AQ63" s="23"/>
      <c r="AR63" s="23"/>
      <c r="AS63" s="23"/>
    </row>
    <row r="64">
      <c r="A64" s="10" t="s">
        <v>23</v>
      </c>
      <c r="B64" s="11" t="s">
        <v>300</v>
      </c>
      <c r="C64" s="11" t="s">
        <v>301</v>
      </c>
      <c r="D64" s="11" t="s">
        <v>47</v>
      </c>
      <c r="E64" s="11" t="s">
        <v>48</v>
      </c>
      <c r="F64" s="12">
        <v>2.0</v>
      </c>
      <c r="G64" s="12">
        <v>2.0</v>
      </c>
      <c r="H64" s="12">
        <v>292.0</v>
      </c>
      <c r="I64" s="12">
        <v>584.0</v>
      </c>
      <c r="J64" s="13"/>
      <c r="K64" s="14">
        <v>64.0</v>
      </c>
      <c r="L64" s="15">
        <v>301.24</v>
      </c>
      <c r="M64" s="16" t="s">
        <v>302</v>
      </c>
      <c r="N64" s="17" t="s">
        <v>50</v>
      </c>
      <c r="O64" s="18" t="s">
        <v>51</v>
      </c>
      <c r="P64" s="19">
        <v>2.92000000151E11</v>
      </c>
      <c r="Q64" s="20" t="s">
        <v>302</v>
      </c>
      <c r="R64" s="21" t="s">
        <v>300</v>
      </c>
      <c r="S64" s="22">
        <f t="shared" si="1"/>
        <v>7</v>
      </c>
      <c r="T64" s="19" t="s">
        <v>69</v>
      </c>
      <c r="U64" s="19" t="s">
        <v>54</v>
      </c>
      <c r="V64" s="23"/>
      <c r="W64" s="23"/>
      <c r="X64" s="22">
        <v>2.0</v>
      </c>
      <c r="Y64" s="23"/>
      <c r="Z64" s="23"/>
      <c r="AA64" s="23"/>
      <c r="AB64" s="24"/>
      <c r="AC64" s="24">
        <v>5.0</v>
      </c>
      <c r="AD64" s="23"/>
      <c r="AE64" s="23"/>
      <c r="AF64" s="23"/>
      <c r="AG64" s="23"/>
      <c r="AH64" s="23"/>
      <c r="AI64" s="23"/>
      <c r="AJ64" s="23"/>
      <c r="AK64" s="23"/>
      <c r="AL64" s="23"/>
      <c r="AM64" s="23"/>
      <c r="AN64" s="23"/>
      <c r="AO64" s="23"/>
      <c r="AP64" s="23"/>
      <c r="AQ64" s="23"/>
      <c r="AR64" s="23"/>
      <c r="AS64" s="23"/>
    </row>
    <row r="65">
      <c r="A65" s="10" t="s">
        <v>37</v>
      </c>
      <c r="B65" s="11" t="s">
        <v>303</v>
      </c>
      <c r="C65" s="11" t="s">
        <v>304</v>
      </c>
      <c r="D65" s="11" t="s">
        <v>47</v>
      </c>
      <c r="E65" s="11" t="s">
        <v>72</v>
      </c>
      <c r="F65" s="12">
        <v>2.0</v>
      </c>
      <c r="G65" s="12">
        <v>2.0</v>
      </c>
      <c r="H65" s="12">
        <v>280.19</v>
      </c>
      <c r="I65" s="12">
        <v>560.38</v>
      </c>
      <c r="J65" s="13"/>
      <c r="K65" s="14">
        <v>65.0</v>
      </c>
      <c r="L65" s="15">
        <v>366.77</v>
      </c>
      <c r="M65" s="16" t="s">
        <v>303</v>
      </c>
      <c r="N65" s="17" t="s">
        <v>50</v>
      </c>
      <c r="O65" s="18" t="s">
        <v>51</v>
      </c>
      <c r="P65" s="19">
        <v>2.92000000028E11</v>
      </c>
      <c r="Q65" s="20" t="s">
        <v>303</v>
      </c>
      <c r="R65" s="21" t="s">
        <v>305</v>
      </c>
      <c r="S65" s="22">
        <f t="shared" si="1"/>
        <v>3</v>
      </c>
      <c r="T65" s="19" t="s">
        <v>69</v>
      </c>
      <c r="U65" s="19" t="s">
        <v>54</v>
      </c>
      <c r="V65" s="23"/>
      <c r="W65" s="23"/>
      <c r="X65" s="23"/>
      <c r="Y65" s="23"/>
      <c r="Z65" s="23"/>
      <c r="AA65" s="23"/>
      <c r="AB65" s="24"/>
      <c r="AC65" s="24">
        <v>1.0</v>
      </c>
      <c r="AD65" s="23"/>
      <c r="AE65" s="23"/>
      <c r="AF65" s="23"/>
      <c r="AG65" s="23"/>
      <c r="AH65" s="23"/>
      <c r="AI65" s="23"/>
      <c r="AJ65" s="23"/>
      <c r="AK65" s="23"/>
      <c r="AL65" s="22">
        <v>2.0</v>
      </c>
      <c r="AM65" s="23"/>
      <c r="AN65" s="23"/>
      <c r="AO65" s="23"/>
      <c r="AP65" s="23"/>
      <c r="AQ65" s="23"/>
      <c r="AR65" s="23"/>
      <c r="AS65" s="23"/>
    </row>
    <row r="66">
      <c r="A66" s="10" t="s">
        <v>37</v>
      </c>
      <c r="B66" s="11" t="s">
        <v>306</v>
      </c>
      <c r="C66" s="11" t="s">
        <v>307</v>
      </c>
      <c r="D66" s="11" t="s">
        <v>47</v>
      </c>
      <c r="E66" s="11" t="s">
        <v>72</v>
      </c>
      <c r="F66" s="12">
        <v>2.0</v>
      </c>
      <c r="G66" s="12">
        <v>2.0</v>
      </c>
      <c r="H66" s="12">
        <v>256.72</v>
      </c>
      <c r="I66" s="12">
        <v>513.44</v>
      </c>
      <c r="J66" s="13"/>
      <c r="K66" s="16">
        <v>66.0</v>
      </c>
      <c r="L66" s="33">
        <v>363.47</v>
      </c>
      <c r="M66" s="16" t="s">
        <v>306</v>
      </c>
      <c r="N66" s="17" t="s">
        <v>50</v>
      </c>
      <c r="O66" s="18" t="s">
        <v>51</v>
      </c>
      <c r="P66" s="19">
        <v>2.92000000174E11</v>
      </c>
      <c r="Q66" s="20" t="s">
        <v>306</v>
      </c>
      <c r="R66" s="21" t="s">
        <v>308</v>
      </c>
      <c r="S66" s="22">
        <f t="shared" si="1"/>
        <v>3</v>
      </c>
      <c r="T66" s="19" t="s">
        <v>69</v>
      </c>
      <c r="U66" s="19" t="s">
        <v>54</v>
      </c>
      <c r="V66" s="23"/>
      <c r="W66" s="23"/>
      <c r="X66" s="23"/>
      <c r="Y66" s="23"/>
      <c r="Z66" s="23"/>
      <c r="AA66" s="23"/>
      <c r="AB66" s="24"/>
      <c r="AC66" s="24">
        <v>1.0</v>
      </c>
      <c r="AD66" s="23"/>
      <c r="AE66" s="23"/>
      <c r="AF66" s="23"/>
      <c r="AG66" s="23"/>
      <c r="AH66" s="23"/>
      <c r="AI66" s="23"/>
      <c r="AJ66" s="23"/>
      <c r="AK66" s="23"/>
      <c r="AL66" s="22">
        <v>2.0</v>
      </c>
      <c r="AM66" s="23"/>
      <c r="AN66" s="23"/>
      <c r="AO66" s="23"/>
      <c r="AP66" s="23"/>
      <c r="AQ66" s="23"/>
      <c r="AR66" s="23"/>
      <c r="AS66" s="23"/>
    </row>
    <row r="67">
      <c r="A67" s="10" t="s">
        <v>23</v>
      </c>
      <c r="B67" s="11" t="s">
        <v>309</v>
      </c>
      <c r="C67" s="11" t="s">
        <v>310</v>
      </c>
      <c r="D67" s="11" t="s">
        <v>47</v>
      </c>
      <c r="E67" s="11" t="s">
        <v>48</v>
      </c>
      <c r="F67" s="12">
        <v>2.0</v>
      </c>
      <c r="G67" s="12">
        <v>2.0</v>
      </c>
      <c r="H67" s="12">
        <v>320.0</v>
      </c>
      <c r="I67" s="12">
        <v>640.0</v>
      </c>
      <c r="J67" s="13"/>
      <c r="K67" s="25">
        <v>67.0</v>
      </c>
      <c r="L67" s="26">
        <v>397.08</v>
      </c>
      <c r="M67" s="27" t="s">
        <v>311</v>
      </c>
      <c r="N67" s="17" t="s">
        <v>50</v>
      </c>
      <c r="O67" s="18" t="s">
        <v>51</v>
      </c>
      <c r="P67" s="19">
        <v>2.92000000162E11</v>
      </c>
      <c r="Q67" s="20" t="s">
        <v>311</v>
      </c>
      <c r="R67" s="21" t="s">
        <v>312</v>
      </c>
      <c r="S67" s="22">
        <f t="shared" si="1"/>
        <v>2</v>
      </c>
      <c r="T67" s="19" t="s">
        <v>69</v>
      </c>
      <c r="U67" s="19" t="s">
        <v>54</v>
      </c>
      <c r="V67" s="23"/>
      <c r="W67" s="23"/>
      <c r="X67" s="22">
        <v>2.0</v>
      </c>
      <c r="Y67" s="23"/>
      <c r="Z67" s="23"/>
      <c r="AA67" s="23"/>
      <c r="AB67" s="23"/>
      <c r="AC67" s="23"/>
      <c r="AD67" s="23"/>
      <c r="AE67" s="23"/>
      <c r="AF67" s="23"/>
      <c r="AG67" s="23"/>
      <c r="AH67" s="23"/>
      <c r="AI67" s="23"/>
      <c r="AJ67" s="23"/>
      <c r="AK67" s="23"/>
      <c r="AL67" s="23"/>
      <c r="AM67" s="23"/>
      <c r="AN67" s="23"/>
      <c r="AO67" s="23"/>
      <c r="AP67" s="23"/>
      <c r="AQ67" s="23"/>
      <c r="AR67" s="23"/>
      <c r="AS67" s="23"/>
    </row>
    <row r="68">
      <c r="A68" s="10" t="s">
        <v>37</v>
      </c>
      <c r="B68" s="11" t="s">
        <v>313</v>
      </c>
      <c r="C68" s="11" t="s">
        <v>314</v>
      </c>
      <c r="D68" s="11" t="s">
        <v>47</v>
      </c>
      <c r="E68" s="11" t="s">
        <v>72</v>
      </c>
      <c r="F68" s="12">
        <v>2.0</v>
      </c>
      <c r="G68" s="12">
        <v>2.0</v>
      </c>
      <c r="H68" s="12">
        <v>256.72</v>
      </c>
      <c r="I68" s="12">
        <v>513.44</v>
      </c>
      <c r="J68" s="13"/>
      <c r="K68" s="14">
        <v>68.0</v>
      </c>
      <c r="L68" s="15">
        <v>380.36</v>
      </c>
      <c r="M68" s="16" t="s">
        <v>313</v>
      </c>
      <c r="N68" s="17" t="s">
        <v>50</v>
      </c>
      <c r="O68" s="18" t="s">
        <v>51</v>
      </c>
      <c r="P68" s="19">
        <v>2.92000000175E11</v>
      </c>
      <c r="Q68" s="20" t="s">
        <v>313</v>
      </c>
      <c r="R68" s="21" t="s">
        <v>315</v>
      </c>
      <c r="S68" s="22">
        <f t="shared" si="1"/>
        <v>4</v>
      </c>
      <c r="T68" s="19" t="s">
        <v>69</v>
      </c>
      <c r="U68" s="19" t="s">
        <v>54</v>
      </c>
      <c r="V68" s="23"/>
      <c r="W68" s="23"/>
      <c r="X68" s="23"/>
      <c r="Y68" s="24">
        <v>1.0</v>
      </c>
      <c r="Z68" s="23"/>
      <c r="AA68" s="23"/>
      <c r="AB68" s="24"/>
      <c r="AC68" s="24">
        <v>1.0</v>
      </c>
      <c r="AD68" s="23"/>
      <c r="AE68" s="23"/>
      <c r="AF68" s="23"/>
      <c r="AG68" s="23"/>
      <c r="AH68" s="23"/>
      <c r="AI68" s="23"/>
      <c r="AJ68" s="23"/>
      <c r="AK68" s="23"/>
      <c r="AL68" s="22">
        <v>2.0</v>
      </c>
      <c r="AM68" s="23"/>
      <c r="AN68" s="23"/>
      <c r="AO68" s="23"/>
      <c r="AP68" s="23"/>
      <c r="AQ68" s="23"/>
      <c r="AR68" s="23"/>
      <c r="AS68" s="23"/>
    </row>
    <row r="69">
      <c r="A69" s="10" t="s">
        <v>37</v>
      </c>
      <c r="B69" s="11" t="s">
        <v>316</v>
      </c>
      <c r="C69" s="11" t="s">
        <v>317</v>
      </c>
      <c r="D69" s="11" t="s">
        <v>47</v>
      </c>
      <c r="E69" s="11" t="s">
        <v>72</v>
      </c>
      <c r="F69" s="12">
        <v>2.0</v>
      </c>
      <c r="G69" s="12">
        <v>2.0</v>
      </c>
      <c r="H69" s="12">
        <v>256.72</v>
      </c>
      <c r="I69" s="12">
        <v>513.44</v>
      </c>
      <c r="J69" s="13"/>
      <c r="K69" s="14">
        <v>69.0</v>
      </c>
      <c r="L69" s="15">
        <v>350.04</v>
      </c>
      <c r="M69" s="16" t="s">
        <v>316</v>
      </c>
      <c r="N69" s="17" t="s">
        <v>50</v>
      </c>
      <c r="O69" s="18" t="s">
        <v>51</v>
      </c>
      <c r="P69" s="19">
        <v>2.92000000171E11</v>
      </c>
      <c r="Q69" s="20" t="s">
        <v>316</v>
      </c>
      <c r="R69" s="21" t="s">
        <v>318</v>
      </c>
      <c r="S69" s="22">
        <f t="shared" si="1"/>
        <v>9</v>
      </c>
      <c r="T69" s="19" t="s">
        <v>69</v>
      </c>
      <c r="U69" s="19" t="s">
        <v>54</v>
      </c>
      <c r="V69" s="23"/>
      <c r="W69" s="23"/>
      <c r="X69" s="23"/>
      <c r="Y69" s="23"/>
      <c r="Z69" s="23"/>
      <c r="AA69" s="23"/>
      <c r="AB69" s="24"/>
      <c r="AC69" s="24">
        <v>1.0</v>
      </c>
      <c r="AD69" s="23"/>
      <c r="AE69" s="23"/>
      <c r="AF69" s="23"/>
      <c r="AG69" s="23"/>
      <c r="AH69" s="23"/>
      <c r="AI69" s="23"/>
      <c r="AJ69" s="23"/>
      <c r="AK69" s="23"/>
      <c r="AL69" s="22">
        <v>2.0</v>
      </c>
      <c r="AM69" s="24">
        <v>6.0</v>
      </c>
      <c r="AN69" s="23"/>
      <c r="AO69" s="23"/>
      <c r="AP69" s="23"/>
      <c r="AQ69" s="23"/>
      <c r="AR69" s="23"/>
      <c r="AS69" s="23"/>
    </row>
    <row r="70">
      <c r="A70" s="10" t="s">
        <v>37</v>
      </c>
      <c r="B70" s="11" t="s">
        <v>319</v>
      </c>
      <c r="C70" s="11" t="s">
        <v>320</v>
      </c>
      <c r="D70" s="11" t="s">
        <v>47</v>
      </c>
      <c r="E70" s="11" t="s">
        <v>72</v>
      </c>
      <c r="F70" s="12">
        <v>2.0</v>
      </c>
      <c r="G70" s="12">
        <v>2.0</v>
      </c>
      <c r="H70" s="12">
        <v>275.67</v>
      </c>
      <c r="I70" s="12">
        <v>551.34</v>
      </c>
      <c r="J70" s="13"/>
      <c r="K70" s="14">
        <v>70.0</v>
      </c>
      <c r="L70" s="15">
        <v>350.04</v>
      </c>
      <c r="M70" s="16" t="s">
        <v>319</v>
      </c>
      <c r="N70" s="17" t="s">
        <v>50</v>
      </c>
      <c r="O70" s="18" t="s">
        <v>51</v>
      </c>
      <c r="P70" s="19">
        <v>2.92000000024E11</v>
      </c>
      <c r="Q70" s="20" t="s">
        <v>319</v>
      </c>
      <c r="R70" s="21" t="s">
        <v>321</v>
      </c>
      <c r="S70" s="22">
        <f t="shared" si="1"/>
        <v>8</v>
      </c>
      <c r="T70" s="19" t="s">
        <v>69</v>
      </c>
      <c r="U70" s="19" t="s">
        <v>54</v>
      </c>
      <c r="V70" s="23"/>
      <c r="W70" s="23"/>
      <c r="X70" s="23"/>
      <c r="Y70" s="23"/>
      <c r="Z70" s="23"/>
      <c r="AA70" s="23"/>
      <c r="AB70" s="24"/>
      <c r="AC70" s="24">
        <v>1.0</v>
      </c>
      <c r="AD70" s="23"/>
      <c r="AE70" s="23"/>
      <c r="AF70" s="23"/>
      <c r="AG70" s="23"/>
      <c r="AH70" s="23"/>
      <c r="AI70" s="23"/>
      <c r="AJ70" s="23"/>
      <c r="AK70" s="23"/>
      <c r="AL70" s="22">
        <v>2.0</v>
      </c>
      <c r="AM70" s="24">
        <v>5.0</v>
      </c>
      <c r="AN70" s="23"/>
      <c r="AO70" s="23"/>
      <c r="AP70" s="23"/>
      <c r="AQ70" s="23"/>
      <c r="AR70" s="23"/>
      <c r="AS70" s="23"/>
    </row>
    <row r="71">
      <c r="A71" s="10" t="s">
        <v>37</v>
      </c>
      <c r="B71" s="11" t="s">
        <v>322</v>
      </c>
      <c r="C71" s="11" t="s">
        <v>323</v>
      </c>
      <c r="D71" s="11" t="s">
        <v>47</v>
      </c>
      <c r="E71" s="11" t="s">
        <v>72</v>
      </c>
      <c r="F71" s="12">
        <v>4.0</v>
      </c>
      <c r="G71" s="12">
        <v>4.0</v>
      </c>
      <c r="H71" s="12">
        <v>265.0</v>
      </c>
      <c r="I71" s="12">
        <v>1060.0</v>
      </c>
      <c r="J71" s="13"/>
      <c r="K71" s="14">
        <v>71.0</v>
      </c>
      <c r="L71" s="15">
        <v>351.85</v>
      </c>
      <c r="M71" s="16" t="s">
        <v>324</v>
      </c>
      <c r="N71" s="17" t="s">
        <v>50</v>
      </c>
      <c r="O71" s="18" t="s">
        <v>51</v>
      </c>
      <c r="P71" s="19">
        <v>2.92000000289E11</v>
      </c>
      <c r="Q71" s="20" t="s">
        <v>324</v>
      </c>
      <c r="R71" s="21" t="s">
        <v>325</v>
      </c>
      <c r="S71" s="22">
        <f t="shared" si="1"/>
        <v>4</v>
      </c>
      <c r="T71" s="19" t="s">
        <v>69</v>
      </c>
      <c r="U71" s="19" t="s">
        <v>54</v>
      </c>
      <c r="V71" s="23"/>
      <c r="W71" s="23"/>
      <c r="X71" s="23"/>
      <c r="Y71" s="23"/>
      <c r="Z71" s="23"/>
      <c r="AA71" s="23"/>
      <c r="AB71" s="23"/>
      <c r="AC71" s="23"/>
      <c r="AD71" s="23"/>
      <c r="AE71" s="23"/>
      <c r="AF71" s="23"/>
      <c r="AG71" s="23"/>
      <c r="AH71" s="23"/>
      <c r="AI71" s="23"/>
      <c r="AJ71" s="23"/>
      <c r="AK71" s="23"/>
      <c r="AL71" s="22">
        <v>4.0</v>
      </c>
      <c r="AM71" s="23"/>
      <c r="AN71" s="23"/>
      <c r="AO71" s="23"/>
      <c r="AP71" s="23"/>
      <c r="AQ71" s="23"/>
      <c r="AR71" s="23"/>
      <c r="AS71" s="23"/>
    </row>
    <row r="72">
      <c r="A72" s="10" t="s">
        <v>23</v>
      </c>
      <c r="B72" s="11" t="s">
        <v>326</v>
      </c>
      <c r="C72" s="11" t="s">
        <v>327</v>
      </c>
      <c r="D72" s="11" t="s">
        <v>47</v>
      </c>
      <c r="E72" s="11" t="s">
        <v>48</v>
      </c>
      <c r="F72" s="12">
        <v>2.0</v>
      </c>
      <c r="G72" s="12">
        <v>2.0</v>
      </c>
      <c r="H72" s="12">
        <v>320.0</v>
      </c>
      <c r="I72" s="12">
        <v>640.0</v>
      </c>
      <c r="J72" s="13"/>
      <c r="K72" s="14">
        <v>72.0</v>
      </c>
      <c r="L72" s="15">
        <v>378.22</v>
      </c>
      <c r="M72" s="16" t="s">
        <v>328</v>
      </c>
      <c r="N72" s="17" t="s">
        <v>50</v>
      </c>
      <c r="O72" s="18" t="s">
        <v>51</v>
      </c>
      <c r="P72" s="19">
        <v>2.92000000292E11</v>
      </c>
      <c r="Q72" s="20" t="s">
        <v>329</v>
      </c>
      <c r="R72" s="21" t="s">
        <v>326</v>
      </c>
      <c r="S72" s="22">
        <f t="shared" si="1"/>
        <v>2</v>
      </c>
      <c r="T72" s="19" t="s">
        <v>69</v>
      </c>
      <c r="U72" s="19" t="s">
        <v>54</v>
      </c>
      <c r="V72" s="23"/>
      <c r="W72" s="23"/>
      <c r="X72" s="22">
        <v>2.0</v>
      </c>
      <c r="Y72" s="23"/>
      <c r="Z72" s="23"/>
      <c r="AA72" s="23"/>
      <c r="AB72" s="23"/>
      <c r="AC72" s="23"/>
      <c r="AD72" s="23"/>
      <c r="AE72" s="23"/>
      <c r="AF72" s="23"/>
      <c r="AG72" s="23"/>
      <c r="AH72" s="23"/>
      <c r="AI72" s="23"/>
      <c r="AJ72" s="23"/>
      <c r="AK72" s="23"/>
      <c r="AL72" s="23"/>
      <c r="AM72" s="23"/>
      <c r="AN72" s="23"/>
      <c r="AO72" s="23"/>
      <c r="AP72" s="23"/>
      <c r="AQ72" s="23"/>
      <c r="AR72" s="23"/>
      <c r="AS72" s="23"/>
    </row>
    <row r="73">
      <c r="A73" s="10" t="s">
        <v>23</v>
      </c>
      <c r="B73" s="11" t="s">
        <v>330</v>
      </c>
      <c r="C73" s="11" t="s">
        <v>331</v>
      </c>
      <c r="D73" s="11" t="s">
        <v>47</v>
      </c>
      <c r="E73" s="11" t="s">
        <v>48</v>
      </c>
      <c r="F73" s="12">
        <v>2.0</v>
      </c>
      <c r="G73" s="12">
        <v>2.0</v>
      </c>
      <c r="H73" s="12">
        <v>320.0</v>
      </c>
      <c r="I73" s="12">
        <v>640.0</v>
      </c>
      <c r="J73" s="13"/>
      <c r="K73" s="14">
        <v>73.0</v>
      </c>
      <c r="L73" s="15">
        <v>367.66</v>
      </c>
      <c r="M73" s="16" t="s">
        <v>332</v>
      </c>
      <c r="N73" s="17" t="s">
        <v>50</v>
      </c>
      <c r="O73" s="18" t="s">
        <v>51</v>
      </c>
      <c r="P73" s="19">
        <v>2.92000000293E11</v>
      </c>
      <c r="Q73" s="20" t="s">
        <v>332</v>
      </c>
      <c r="R73" s="21" t="s">
        <v>333</v>
      </c>
      <c r="S73" s="22">
        <f t="shared" si="1"/>
        <v>2</v>
      </c>
      <c r="T73" s="19" t="s">
        <v>69</v>
      </c>
      <c r="U73" s="19" t="s">
        <v>54</v>
      </c>
      <c r="V73" s="23"/>
      <c r="W73" s="23"/>
      <c r="X73" s="22">
        <v>2.0</v>
      </c>
      <c r="Y73" s="23"/>
      <c r="Z73" s="23"/>
      <c r="AA73" s="23"/>
      <c r="AB73" s="23"/>
      <c r="AC73" s="23"/>
      <c r="AD73" s="23"/>
      <c r="AE73" s="23"/>
      <c r="AF73" s="23"/>
      <c r="AG73" s="23"/>
      <c r="AH73" s="23"/>
      <c r="AI73" s="23"/>
      <c r="AJ73" s="23"/>
      <c r="AK73" s="23"/>
      <c r="AL73" s="23"/>
      <c r="AM73" s="23"/>
      <c r="AN73" s="23"/>
      <c r="AO73" s="23"/>
      <c r="AP73" s="23"/>
      <c r="AQ73" s="23"/>
      <c r="AR73" s="23"/>
      <c r="AS73" s="23"/>
    </row>
    <row r="74">
      <c r="A74" s="10" t="s">
        <v>44</v>
      </c>
      <c r="B74" s="11" t="s">
        <v>334</v>
      </c>
      <c r="C74" s="11" t="s">
        <v>335</v>
      </c>
      <c r="D74" s="11" t="s">
        <v>47</v>
      </c>
      <c r="E74" s="11" t="s">
        <v>48</v>
      </c>
      <c r="F74" s="12">
        <v>10.0</v>
      </c>
      <c r="G74" s="12">
        <v>10.0</v>
      </c>
      <c r="H74" s="12">
        <v>28.0</v>
      </c>
      <c r="I74" s="12">
        <v>280.0</v>
      </c>
      <c r="J74" s="34"/>
      <c r="K74" s="35">
        <v>74.0</v>
      </c>
      <c r="L74" s="36">
        <v>40.07</v>
      </c>
      <c r="M74" s="37" t="s">
        <v>336</v>
      </c>
      <c r="N74" s="38" t="s">
        <v>50</v>
      </c>
      <c r="O74" s="39" t="s">
        <v>51</v>
      </c>
      <c r="P74" s="24">
        <v>2.92000000039E11</v>
      </c>
      <c r="Q74" s="40" t="s">
        <v>336</v>
      </c>
      <c r="R74" s="41" t="s">
        <v>337</v>
      </c>
      <c r="S74" s="23">
        <f t="shared" si="1"/>
        <v>31</v>
      </c>
      <c r="T74" s="24" t="s">
        <v>53</v>
      </c>
      <c r="U74" s="24" t="s">
        <v>54</v>
      </c>
      <c r="V74" s="23"/>
      <c r="W74" s="24">
        <v>5.0</v>
      </c>
      <c r="X74" s="23"/>
      <c r="Y74" s="23"/>
      <c r="Z74" s="23"/>
      <c r="AA74" s="23"/>
      <c r="AB74" s="24"/>
      <c r="AC74" s="24">
        <v>1.0</v>
      </c>
      <c r="AD74" s="23"/>
      <c r="AE74" s="23"/>
      <c r="AF74" s="23"/>
      <c r="AG74" s="23"/>
      <c r="AH74" s="24"/>
      <c r="AI74" s="24"/>
      <c r="AJ74" s="24"/>
      <c r="AK74" s="24">
        <v>5.0</v>
      </c>
      <c r="AL74" s="23"/>
      <c r="AM74" s="23"/>
      <c r="AN74" s="23"/>
      <c r="AO74" s="23"/>
      <c r="AP74" s="23"/>
      <c r="AQ74" s="24">
        <f>5+5</f>
        <v>10</v>
      </c>
      <c r="AR74" s="23"/>
      <c r="AS74" s="22">
        <v>10.0</v>
      </c>
    </row>
    <row r="75">
      <c r="A75" s="10" t="s">
        <v>24</v>
      </c>
      <c r="B75" s="11" t="s">
        <v>338</v>
      </c>
      <c r="C75" s="11" t="s">
        <v>283</v>
      </c>
      <c r="D75" s="11" t="s">
        <v>339</v>
      </c>
      <c r="E75" s="11" t="s">
        <v>48</v>
      </c>
      <c r="F75" s="12">
        <v>1.0</v>
      </c>
      <c r="G75" s="12">
        <v>1.0</v>
      </c>
      <c r="H75" s="12">
        <v>325.0</v>
      </c>
      <c r="I75" s="12">
        <v>325.0</v>
      </c>
      <c r="J75" s="20" t="s">
        <v>340</v>
      </c>
      <c r="K75" s="25">
        <v>75.0</v>
      </c>
      <c r="L75" s="26">
        <v>108.8</v>
      </c>
      <c r="M75" s="27" t="s">
        <v>341</v>
      </c>
      <c r="N75" s="17" t="s">
        <v>50</v>
      </c>
      <c r="O75" s="18" t="s">
        <v>51</v>
      </c>
      <c r="P75" s="19">
        <v>2.92000000312E11</v>
      </c>
      <c r="Q75" s="20" t="s">
        <v>341</v>
      </c>
      <c r="R75" s="21" t="s">
        <v>342</v>
      </c>
      <c r="S75" s="22">
        <f t="shared" si="1"/>
        <v>10</v>
      </c>
      <c r="T75" s="24" t="s">
        <v>53</v>
      </c>
      <c r="U75" s="19" t="s">
        <v>54</v>
      </c>
      <c r="V75" s="23"/>
      <c r="W75" s="23"/>
      <c r="X75" s="23"/>
      <c r="Y75" s="24">
        <v>10.0</v>
      </c>
      <c r="Z75" s="23"/>
      <c r="AA75" s="23"/>
      <c r="AB75" s="23"/>
      <c r="AC75" s="23"/>
      <c r="AD75" s="23"/>
      <c r="AE75" s="23"/>
      <c r="AF75" s="22"/>
      <c r="AG75" s="22"/>
      <c r="AH75" s="23"/>
      <c r="AI75" s="23"/>
      <c r="AJ75" s="23"/>
      <c r="AK75" s="23"/>
      <c r="AL75" s="23"/>
      <c r="AM75" s="23"/>
      <c r="AN75" s="23"/>
      <c r="AO75" s="23"/>
      <c r="AP75" s="23"/>
      <c r="AQ75" s="23"/>
      <c r="AR75" s="23"/>
      <c r="AS75" s="23"/>
    </row>
    <row r="76">
      <c r="A76" s="10" t="s">
        <v>44</v>
      </c>
      <c r="B76" s="11" t="s">
        <v>343</v>
      </c>
      <c r="C76" s="11" t="s">
        <v>344</v>
      </c>
      <c r="D76" s="11" t="s">
        <v>47</v>
      </c>
      <c r="E76" s="11" t="s">
        <v>48</v>
      </c>
      <c r="F76" s="12">
        <v>2.0</v>
      </c>
      <c r="G76" s="12">
        <v>2.0</v>
      </c>
      <c r="H76" s="12">
        <v>90.0</v>
      </c>
      <c r="I76" s="12">
        <v>180.0</v>
      </c>
      <c r="J76" s="34"/>
      <c r="K76" s="35">
        <v>76.0</v>
      </c>
      <c r="L76" s="36">
        <v>126.91</v>
      </c>
      <c r="M76" s="37" t="s">
        <v>345</v>
      </c>
      <c r="N76" s="38" t="s">
        <v>50</v>
      </c>
      <c r="O76" s="39" t="s">
        <v>51</v>
      </c>
      <c r="P76" s="24">
        <v>2.92000000233E11</v>
      </c>
      <c r="Q76" s="40" t="s">
        <v>345</v>
      </c>
      <c r="R76" s="41" t="s">
        <v>346</v>
      </c>
      <c r="S76" s="23">
        <f t="shared" si="1"/>
        <v>4</v>
      </c>
      <c r="T76" s="24" t="s">
        <v>53</v>
      </c>
      <c r="U76" s="24" t="s">
        <v>54</v>
      </c>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2">
        <f t="shared" ref="AS76:AS78" si="3">2+2</f>
        <v>4</v>
      </c>
    </row>
    <row r="77">
      <c r="A77" s="10" t="s">
        <v>44</v>
      </c>
      <c r="B77" s="11" t="s">
        <v>347</v>
      </c>
      <c r="C77" s="11" t="s">
        <v>344</v>
      </c>
      <c r="D77" s="11" t="s">
        <v>47</v>
      </c>
      <c r="E77" s="11" t="s">
        <v>48</v>
      </c>
      <c r="F77" s="12">
        <v>2.0</v>
      </c>
      <c r="G77" s="12">
        <v>2.0</v>
      </c>
      <c r="H77" s="12">
        <v>90.0</v>
      </c>
      <c r="I77" s="12">
        <v>180.0</v>
      </c>
      <c r="J77" s="34"/>
      <c r="K77" s="35">
        <v>77.0</v>
      </c>
      <c r="L77" s="36">
        <v>127.76</v>
      </c>
      <c r="M77" s="37" t="s">
        <v>348</v>
      </c>
      <c r="N77" s="38" t="s">
        <v>50</v>
      </c>
      <c r="O77" s="39" t="s">
        <v>51</v>
      </c>
      <c r="P77" s="24">
        <v>2.92000000234E11</v>
      </c>
      <c r="Q77" s="40" t="s">
        <v>348</v>
      </c>
      <c r="R77" s="41" t="s">
        <v>349</v>
      </c>
      <c r="S77" s="23">
        <f t="shared" si="1"/>
        <v>4</v>
      </c>
      <c r="T77" s="24" t="s">
        <v>53</v>
      </c>
      <c r="U77" s="24" t="s">
        <v>54</v>
      </c>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2">
        <f t="shared" si="3"/>
        <v>4</v>
      </c>
    </row>
    <row r="78">
      <c r="A78" s="10" t="s">
        <v>44</v>
      </c>
      <c r="B78" s="11" t="s">
        <v>350</v>
      </c>
      <c r="C78" s="11" t="s">
        <v>344</v>
      </c>
      <c r="D78" s="11" t="s">
        <v>47</v>
      </c>
      <c r="E78" s="11" t="s">
        <v>48</v>
      </c>
      <c r="F78" s="12">
        <v>2.0</v>
      </c>
      <c r="G78" s="12">
        <v>2.0</v>
      </c>
      <c r="H78" s="12">
        <v>120.0</v>
      </c>
      <c r="I78" s="12">
        <v>240.0</v>
      </c>
      <c r="J78" s="34"/>
      <c r="K78" s="35">
        <v>78.0</v>
      </c>
      <c r="L78" s="36">
        <v>158.2</v>
      </c>
      <c r="M78" s="37" t="s">
        <v>351</v>
      </c>
      <c r="N78" s="38" t="s">
        <v>50</v>
      </c>
      <c r="O78" s="39" t="s">
        <v>51</v>
      </c>
      <c r="P78" s="24">
        <v>2.92000000232E11</v>
      </c>
      <c r="Q78" s="40" t="s">
        <v>351</v>
      </c>
      <c r="R78" s="41" t="s">
        <v>352</v>
      </c>
      <c r="S78" s="23">
        <f t="shared" si="1"/>
        <v>4</v>
      </c>
      <c r="T78" s="24" t="s">
        <v>53</v>
      </c>
      <c r="U78" s="24" t="s">
        <v>54</v>
      </c>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2">
        <f t="shared" si="3"/>
        <v>4</v>
      </c>
    </row>
    <row r="79">
      <c r="A79" s="10" t="s">
        <v>23</v>
      </c>
      <c r="B79" s="11" t="s">
        <v>353</v>
      </c>
      <c r="C79" s="11" t="s">
        <v>99</v>
      </c>
      <c r="D79" s="11" t="s">
        <v>47</v>
      </c>
      <c r="E79" s="11" t="s">
        <v>48</v>
      </c>
      <c r="F79" s="12">
        <v>40.0</v>
      </c>
      <c r="G79" s="12">
        <v>40.0</v>
      </c>
      <c r="H79" s="12">
        <v>10.21</v>
      </c>
      <c r="I79" s="12">
        <v>408.4</v>
      </c>
      <c r="J79" s="13"/>
      <c r="K79" s="25">
        <v>79.0</v>
      </c>
      <c r="L79" s="26">
        <v>14.09</v>
      </c>
      <c r="M79" s="27" t="s">
        <v>354</v>
      </c>
      <c r="N79" s="17" t="s">
        <v>50</v>
      </c>
      <c r="O79" s="18" t="s">
        <v>51</v>
      </c>
      <c r="P79" s="19">
        <v>2.92000000331E11</v>
      </c>
      <c r="Q79" s="20" t="s">
        <v>355</v>
      </c>
      <c r="R79" s="21" t="s">
        <v>356</v>
      </c>
      <c r="S79" s="22">
        <f t="shared" si="1"/>
        <v>40</v>
      </c>
      <c r="T79" s="24" t="s">
        <v>53</v>
      </c>
      <c r="U79" s="19" t="s">
        <v>54</v>
      </c>
      <c r="V79" s="23"/>
      <c r="W79" s="23"/>
      <c r="X79" s="22">
        <v>40.0</v>
      </c>
      <c r="Y79" s="23"/>
      <c r="Z79" s="23"/>
      <c r="AA79" s="23"/>
      <c r="AB79" s="23"/>
      <c r="AC79" s="23"/>
      <c r="AD79" s="23"/>
      <c r="AE79" s="23"/>
      <c r="AF79" s="23"/>
      <c r="AG79" s="23"/>
      <c r="AH79" s="23"/>
      <c r="AI79" s="23"/>
      <c r="AJ79" s="23"/>
      <c r="AK79" s="23"/>
      <c r="AL79" s="23"/>
      <c r="AM79" s="23"/>
      <c r="AN79" s="23"/>
      <c r="AO79" s="23"/>
      <c r="AP79" s="23"/>
      <c r="AQ79" s="23"/>
      <c r="AR79" s="23"/>
      <c r="AS79" s="23"/>
    </row>
    <row r="80">
      <c r="A80" s="10" t="s">
        <v>23</v>
      </c>
      <c r="B80" s="11" t="s">
        <v>357</v>
      </c>
      <c r="C80" s="11" t="s">
        <v>358</v>
      </c>
      <c r="D80" s="11" t="s">
        <v>47</v>
      </c>
      <c r="E80" s="11" t="s">
        <v>48</v>
      </c>
      <c r="F80" s="12">
        <v>4.0</v>
      </c>
      <c r="G80" s="12">
        <v>4.0</v>
      </c>
      <c r="H80" s="12">
        <v>39.9</v>
      </c>
      <c r="I80" s="12">
        <v>159.6</v>
      </c>
      <c r="J80" s="13"/>
      <c r="K80" s="25">
        <v>80.0</v>
      </c>
      <c r="L80" s="26">
        <v>54.79</v>
      </c>
      <c r="M80" s="27" t="s">
        <v>357</v>
      </c>
      <c r="N80" s="17" t="s">
        <v>50</v>
      </c>
      <c r="O80" s="18" t="s">
        <v>51</v>
      </c>
      <c r="P80" s="19">
        <v>2.92000000308E11</v>
      </c>
      <c r="Q80" s="20" t="s">
        <v>359</v>
      </c>
      <c r="R80" s="21" t="s">
        <v>360</v>
      </c>
      <c r="S80" s="22">
        <f t="shared" si="1"/>
        <v>4</v>
      </c>
      <c r="T80" s="24" t="s">
        <v>53</v>
      </c>
      <c r="U80" s="19" t="s">
        <v>54</v>
      </c>
      <c r="V80" s="23"/>
      <c r="W80" s="23"/>
      <c r="X80" s="22">
        <v>4.0</v>
      </c>
      <c r="Y80" s="23"/>
      <c r="Z80" s="23"/>
      <c r="AA80" s="23"/>
      <c r="AB80" s="23"/>
      <c r="AC80" s="23"/>
      <c r="AD80" s="23"/>
      <c r="AE80" s="23"/>
      <c r="AF80" s="23"/>
      <c r="AG80" s="23"/>
      <c r="AH80" s="23"/>
      <c r="AI80" s="23"/>
      <c r="AJ80" s="23"/>
      <c r="AK80" s="23"/>
      <c r="AL80" s="23"/>
      <c r="AM80" s="23"/>
      <c r="AN80" s="23"/>
      <c r="AO80" s="23"/>
      <c r="AP80" s="23"/>
      <c r="AQ80" s="23"/>
      <c r="AR80" s="23"/>
      <c r="AS80" s="23"/>
    </row>
    <row r="81">
      <c r="A81" s="10" t="s">
        <v>44</v>
      </c>
      <c r="B81" s="11" t="s">
        <v>361</v>
      </c>
      <c r="C81" s="11" t="s">
        <v>362</v>
      </c>
      <c r="D81" s="11" t="s">
        <v>47</v>
      </c>
      <c r="E81" s="11" t="s">
        <v>48</v>
      </c>
      <c r="F81" s="12">
        <v>3.0</v>
      </c>
      <c r="G81" s="12">
        <v>3.0</v>
      </c>
      <c r="H81" s="12">
        <v>320.0</v>
      </c>
      <c r="I81" s="12">
        <v>960.0</v>
      </c>
      <c r="J81" s="13"/>
      <c r="K81" s="14">
        <v>81.0</v>
      </c>
      <c r="L81" s="15">
        <v>2.13</v>
      </c>
      <c r="M81" s="16" t="s">
        <v>363</v>
      </c>
      <c r="N81" s="17" t="s">
        <v>50</v>
      </c>
      <c r="O81" s="18" t="s">
        <v>51</v>
      </c>
      <c r="P81" s="19">
        <v>2.92000000235E11</v>
      </c>
      <c r="Q81" s="20" t="s">
        <v>363</v>
      </c>
      <c r="R81" s="21" t="s">
        <v>364</v>
      </c>
      <c r="S81" s="22">
        <f t="shared" si="1"/>
        <v>1500</v>
      </c>
      <c r="T81" s="19" t="s">
        <v>53</v>
      </c>
      <c r="U81" s="19" t="s">
        <v>54</v>
      </c>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2">
        <f>750+750</f>
        <v>1500</v>
      </c>
    </row>
    <row r="82">
      <c r="A82" s="10" t="s">
        <v>23</v>
      </c>
      <c r="B82" s="11" t="s">
        <v>365</v>
      </c>
      <c r="C82" s="11" t="s">
        <v>366</v>
      </c>
      <c r="D82" s="11" t="s">
        <v>47</v>
      </c>
      <c r="E82" s="11" t="s">
        <v>48</v>
      </c>
      <c r="F82" s="12">
        <v>2.0</v>
      </c>
      <c r="G82" s="12">
        <v>2.0</v>
      </c>
      <c r="H82" s="12">
        <v>28.9</v>
      </c>
      <c r="I82" s="12">
        <v>57.8</v>
      </c>
      <c r="J82" s="13"/>
      <c r="K82" s="25">
        <v>82.0</v>
      </c>
      <c r="L82" s="26">
        <v>31.57</v>
      </c>
      <c r="M82" s="27" t="s">
        <v>367</v>
      </c>
      <c r="N82" s="17" t="s">
        <v>50</v>
      </c>
      <c r="O82" s="18" t="s">
        <v>51</v>
      </c>
      <c r="P82" s="19">
        <v>2.92000000163E11</v>
      </c>
      <c r="Q82" s="20" t="s">
        <v>367</v>
      </c>
      <c r="R82" s="21" t="s">
        <v>368</v>
      </c>
      <c r="S82" s="22">
        <f t="shared" si="1"/>
        <v>2</v>
      </c>
      <c r="T82" s="19" t="s">
        <v>369</v>
      </c>
      <c r="U82" s="19" t="s">
        <v>54</v>
      </c>
      <c r="V82" s="23"/>
      <c r="W82" s="23"/>
      <c r="X82" s="22">
        <v>2.0</v>
      </c>
      <c r="Y82" s="23"/>
      <c r="Z82" s="23"/>
      <c r="AA82" s="23"/>
      <c r="AB82" s="23"/>
      <c r="AC82" s="23"/>
      <c r="AD82" s="23"/>
      <c r="AE82" s="23"/>
      <c r="AF82" s="23"/>
      <c r="AG82" s="23"/>
      <c r="AH82" s="23"/>
      <c r="AI82" s="23"/>
      <c r="AJ82" s="23"/>
      <c r="AK82" s="23"/>
      <c r="AL82" s="23"/>
      <c r="AM82" s="23"/>
      <c r="AN82" s="23"/>
      <c r="AO82" s="23"/>
      <c r="AP82" s="23"/>
      <c r="AQ82" s="23"/>
      <c r="AR82" s="23"/>
      <c r="AS82" s="23"/>
    </row>
    <row r="83">
      <c r="A83" s="10" t="s">
        <v>32</v>
      </c>
      <c r="B83" s="11" t="s">
        <v>370</v>
      </c>
      <c r="C83" s="11" t="s">
        <v>371</v>
      </c>
      <c r="D83" s="11" t="s">
        <v>47</v>
      </c>
      <c r="E83" s="11" t="s">
        <v>48</v>
      </c>
      <c r="F83" s="12">
        <v>1000.0</v>
      </c>
      <c r="G83" s="12">
        <v>1000.0</v>
      </c>
      <c r="H83" s="12">
        <v>0.05</v>
      </c>
      <c r="I83" s="12">
        <v>50.0</v>
      </c>
      <c r="J83" s="13"/>
      <c r="K83" s="14">
        <v>83.0</v>
      </c>
      <c r="L83" s="15">
        <v>0.26</v>
      </c>
      <c r="M83" s="16" t="s">
        <v>372</v>
      </c>
      <c r="N83" s="17" t="s">
        <v>50</v>
      </c>
      <c r="O83" s="18" t="s">
        <v>51</v>
      </c>
      <c r="P83" s="19">
        <v>2.92000000295E11</v>
      </c>
      <c r="Q83" s="20" t="s">
        <v>372</v>
      </c>
      <c r="R83" s="21" t="s">
        <v>373</v>
      </c>
      <c r="S83" s="22">
        <f t="shared" si="1"/>
        <v>10</v>
      </c>
      <c r="T83" s="19" t="s">
        <v>203</v>
      </c>
      <c r="U83" s="19" t="s">
        <v>54</v>
      </c>
      <c r="V83" s="23"/>
      <c r="W83" s="23"/>
      <c r="X83" s="23"/>
      <c r="Y83" s="23"/>
      <c r="Z83" s="23"/>
      <c r="AA83" s="23"/>
      <c r="AB83" s="23"/>
      <c r="AC83" s="23"/>
      <c r="AD83" s="23"/>
      <c r="AE83" s="23"/>
      <c r="AF83" s="19"/>
      <c r="AG83" s="19">
        <v>10.0</v>
      </c>
      <c r="AH83" s="23"/>
      <c r="AI83" s="23"/>
      <c r="AJ83" s="23"/>
      <c r="AK83" s="23"/>
      <c r="AL83" s="23"/>
      <c r="AM83" s="23"/>
      <c r="AN83" s="23"/>
      <c r="AO83" s="23"/>
      <c r="AP83" s="23"/>
      <c r="AQ83" s="23"/>
      <c r="AR83" s="23"/>
      <c r="AS83" s="23"/>
    </row>
    <row r="84">
      <c r="A84" s="10" t="s">
        <v>32</v>
      </c>
      <c r="B84" s="11" t="s">
        <v>374</v>
      </c>
      <c r="C84" s="11" t="s">
        <v>371</v>
      </c>
      <c r="D84" s="11" t="s">
        <v>47</v>
      </c>
      <c r="E84" s="11" t="s">
        <v>48</v>
      </c>
      <c r="F84" s="12">
        <v>1000.0</v>
      </c>
      <c r="G84" s="12">
        <v>1000.0</v>
      </c>
      <c r="H84" s="12">
        <v>0.05</v>
      </c>
      <c r="I84" s="12">
        <v>50.0</v>
      </c>
      <c r="J84" s="20" t="s">
        <v>83</v>
      </c>
      <c r="K84" s="17">
        <v>84.0</v>
      </c>
      <c r="L84" s="29"/>
      <c r="M84" s="30"/>
      <c r="N84" s="17" t="s">
        <v>84</v>
      </c>
      <c r="O84" s="31"/>
      <c r="P84" s="22"/>
      <c r="Q84" s="20" t="s">
        <v>375</v>
      </c>
      <c r="R84" s="21" t="s">
        <v>376</v>
      </c>
      <c r="S84" s="22">
        <f t="shared" si="1"/>
        <v>10</v>
      </c>
      <c r="T84" s="19" t="s">
        <v>203</v>
      </c>
      <c r="U84" s="19" t="s">
        <v>54</v>
      </c>
      <c r="V84" s="23"/>
      <c r="W84" s="23"/>
      <c r="X84" s="23"/>
      <c r="Y84" s="23"/>
      <c r="Z84" s="23"/>
      <c r="AA84" s="23"/>
      <c r="AB84" s="23"/>
      <c r="AC84" s="23"/>
      <c r="AD84" s="23"/>
      <c r="AE84" s="23"/>
      <c r="AF84" s="19"/>
      <c r="AG84" s="19">
        <v>10.0</v>
      </c>
      <c r="AH84" s="23"/>
      <c r="AI84" s="23"/>
      <c r="AJ84" s="23"/>
      <c r="AK84" s="23"/>
      <c r="AL84" s="23"/>
      <c r="AM84" s="23"/>
      <c r="AN84" s="23"/>
      <c r="AO84" s="23"/>
      <c r="AP84" s="23"/>
      <c r="AQ84" s="23"/>
      <c r="AR84" s="23"/>
      <c r="AS84" s="23"/>
    </row>
    <row r="85">
      <c r="A85" s="10" t="s">
        <v>32</v>
      </c>
      <c r="B85" s="11" t="s">
        <v>377</v>
      </c>
      <c r="C85" s="11" t="s">
        <v>371</v>
      </c>
      <c r="D85" s="11" t="s">
        <v>47</v>
      </c>
      <c r="E85" s="11" t="s">
        <v>48</v>
      </c>
      <c r="F85" s="12">
        <v>3000.0</v>
      </c>
      <c r="G85" s="12">
        <v>3000.0</v>
      </c>
      <c r="H85" s="12">
        <v>0.05</v>
      </c>
      <c r="I85" s="12">
        <v>150.0</v>
      </c>
      <c r="J85" s="20" t="s">
        <v>83</v>
      </c>
      <c r="K85" s="17">
        <v>85.0</v>
      </c>
      <c r="L85" s="29"/>
      <c r="M85" s="30"/>
      <c r="N85" s="17" t="s">
        <v>84</v>
      </c>
      <c r="O85" s="31"/>
      <c r="P85" s="22"/>
      <c r="Q85" s="20" t="s">
        <v>378</v>
      </c>
      <c r="R85" s="21" t="s">
        <v>379</v>
      </c>
      <c r="S85" s="22">
        <f t="shared" si="1"/>
        <v>30</v>
      </c>
      <c r="T85" s="19" t="s">
        <v>203</v>
      </c>
      <c r="U85" s="19" t="s">
        <v>54</v>
      </c>
      <c r="V85" s="23"/>
      <c r="W85" s="23"/>
      <c r="X85" s="23"/>
      <c r="Y85" s="23"/>
      <c r="Z85" s="23"/>
      <c r="AA85" s="23"/>
      <c r="AB85" s="23"/>
      <c r="AC85" s="23"/>
      <c r="AD85" s="23"/>
      <c r="AE85" s="23"/>
      <c r="AF85" s="19"/>
      <c r="AG85" s="19">
        <v>30.0</v>
      </c>
      <c r="AH85" s="23"/>
      <c r="AI85" s="23"/>
      <c r="AJ85" s="23"/>
      <c r="AK85" s="23"/>
      <c r="AL85" s="23"/>
      <c r="AM85" s="23"/>
      <c r="AN85" s="23"/>
      <c r="AO85" s="23"/>
      <c r="AP85" s="23"/>
      <c r="AQ85" s="23"/>
      <c r="AR85" s="23"/>
      <c r="AS85" s="23"/>
    </row>
    <row r="86">
      <c r="A86" s="10" t="s">
        <v>32</v>
      </c>
      <c r="B86" s="11" t="s">
        <v>380</v>
      </c>
      <c r="C86" s="11" t="s">
        <v>371</v>
      </c>
      <c r="D86" s="11" t="s">
        <v>47</v>
      </c>
      <c r="E86" s="11" t="s">
        <v>48</v>
      </c>
      <c r="F86" s="12">
        <v>5000.0</v>
      </c>
      <c r="G86" s="12">
        <v>5000.0</v>
      </c>
      <c r="H86" s="12">
        <v>0.05</v>
      </c>
      <c r="I86" s="12">
        <v>250.0</v>
      </c>
      <c r="J86" s="20" t="s">
        <v>83</v>
      </c>
      <c r="K86" s="17">
        <v>86.0</v>
      </c>
      <c r="L86" s="29"/>
      <c r="M86" s="30"/>
      <c r="N86" s="17" t="s">
        <v>84</v>
      </c>
      <c r="O86" s="31"/>
      <c r="P86" s="22"/>
      <c r="Q86" s="20" t="s">
        <v>381</v>
      </c>
      <c r="R86" s="21" t="s">
        <v>382</v>
      </c>
      <c r="S86" s="22">
        <f t="shared" si="1"/>
        <v>50</v>
      </c>
      <c r="T86" s="19" t="s">
        <v>203</v>
      </c>
      <c r="U86" s="19" t="s">
        <v>54</v>
      </c>
      <c r="V86" s="23"/>
      <c r="W86" s="23"/>
      <c r="X86" s="23"/>
      <c r="Y86" s="23"/>
      <c r="Z86" s="23"/>
      <c r="AA86" s="23"/>
      <c r="AB86" s="23"/>
      <c r="AC86" s="23"/>
      <c r="AD86" s="23"/>
      <c r="AE86" s="23"/>
      <c r="AF86" s="19"/>
      <c r="AG86" s="19">
        <v>50.0</v>
      </c>
      <c r="AH86" s="23"/>
      <c r="AI86" s="23"/>
      <c r="AJ86" s="23"/>
      <c r="AK86" s="23"/>
      <c r="AL86" s="23"/>
      <c r="AM86" s="23"/>
      <c r="AN86" s="23"/>
      <c r="AO86" s="23"/>
      <c r="AP86" s="23"/>
      <c r="AQ86" s="23"/>
      <c r="AR86" s="23"/>
      <c r="AS86" s="23"/>
    </row>
    <row r="87">
      <c r="A87" s="10" t="s">
        <v>28</v>
      </c>
      <c r="B87" s="11" t="s">
        <v>383</v>
      </c>
      <c r="C87" s="11" t="s">
        <v>384</v>
      </c>
      <c r="D87" s="11" t="s">
        <v>47</v>
      </c>
      <c r="E87" s="11" t="s">
        <v>48</v>
      </c>
      <c r="F87" s="12">
        <v>1.0</v>
      </c>
      <c r="G87" s="12">
        <v>1.0</v>
      </c>
      <c r="H87" s="12">
        <v>23.0</v>
      </c>
      <c r="I87" s="12">
        <v>23.0</v>
      </c>
      <c r="J87" s="20" t="s">
        <v>83</v>
      </c>
      <c r="K87" s="14">
        <v>87.0</v>
      </c>
      <c r="L87" s="15"/>
      <c r="M87" s="16" t="s">
        <v>385</v>
      </c>
      <c r="N87" s="17" t="s">
        <v>84</v>
      </c>
      <c r="O87" s="18" t="s">
        <v>51</v>
      </c>
      <c r="P87" s="19">
        <v>2.92000000045E11</v>
      </c>
      <c r="Q87" s="20" t="s">
        <v>386</v>
      </c>
      <c r="R87" s="21" t="s">
        <v>387</v>
      </c>
      <c r="S87" s="22">
        <f t="shared" si="1"/>
        <v>1</v>
      </c>
      <c r="T87" s="19" t="s">
        <v>203</v>
      </c>
      <c r="U87" s="19" t="s">
        <v>54</v>
      </c>
      <c r="V87" s="23"/>
      <c r="W87" s="23"/>
      <c r="X87" s="23"/>
      <c r="Y87" s="23"/>
      <c r="Z87" s="23"/>
      <c r="AA87" s="23"/>
      <c r="AB87" s="22"/>
      <c r="AC87" s="22">
        <v>1.0</v>
      </c>
      <c r="AD87" s="23"/>
      <c r="AE87" s="23"/>
      <c r="AF87" s="23"/>
      <c r="AG87" s="23"/>
      <c r="AH87" s="23"/>
      <c r="AI87" s="23"/>
      <c r="AJ87" s="23"/>
      <c r="AK87" s="23"/>
      <c r="AL87" s="23"/>
      <c r="AM87" s="23"/>
      <c r="AN87" s="23"/>
      <c r="AO87" s="23"/>
      <c r="AP87" s="23"/>
      <c r="AQ87" s="23"/>
      <c r="AR87" s="23"/>
      <c r="AS87" s="23"/>
    </row>
    <row r="88">
      <c r="A88" s="10" t="s">
        <v>32</v>
      </c>
      <c r="B88" s="11" t="s">
        <v>388</v>
      </c>
      <c r="C88" s="11" t="s">
        <v>371</v>
      </c>
      <c r="D88" s="11" t="s">
        <v>47</v>
      </c>
      <c r="E88" s="11" t="s">
        <v>48</v>
      </c>
      <c r="F88" s="12">
        <v>1000.0</v>
      </c>
      <c r="G88" s="12">
        <v>1000.0</v>
      </c>
      <c r="H88" s="12">
        <v>0.05</v>
      </c>
      <c r="I88" s="12">
        <v>50.0</v>
      </c>
      <c r="J88" s="20" t="s">
        <v>83</v>
      </c>
      <c r="K88" s="14">
        <v>88.0</v>
      </c>
      <c r="L88" s="15"/>
      <c r="M88" s="16" t="s">
        <v>389</v>
      </c>
      <c r="N88" s="17" t="s">
        <v>84</v>
      </c>
      <c r="O88" s="18" t="s">
        <v>51</v>
      </c>
      <c r="P88" s="19">
        <v>2.92000000297E11</v>
      </c>
      <c r="Q88" s="20" t="s">
        <v>390</v>
      </c>
      <c r="R88" s="21" t="s">
        <v>391</v>
      </c>
      <c r="S88" s="22">
        <f t="shared" si="1"/>
        <v>10</v>
      </c>
      <c r="T88" s="19" t="s">
        <v>203</v>
      </c>
      <c r="U88" s="19" t="s">
        <v>54</v>
      </c>
      <c r="V88" s="23"/>
      <c r="W88" s="23"/>
      <c r="X88" s="23"/>
      <c r="Y88" s="23"/>
      <c r="Z88" s="23"/>
      <c r="AA88" s="23"/>
      <c r="AB88" s="23"/>
      <c r="AC88" s="23"/>
      <c r="AD88" s="23"/>
      <c r="AE88" s="23"/>
      <c r="AF88" s="19"/>
      <c r="AG88" s="19">
        <v>10.0</v>
      </c>
      <c r="AH88" s="23"/>
      <c r="AI88" s="23"/>
      <c r="AJ88" s="23"/>
      <c r="AK88" s="23"/>
      <c r="AL88" s="23"/>
      <c r="AM88" s="23"/>
      <c r="AN88" s="23"/>
      <c r="AO88" s="23"/>
      <c r="AP88" s="23"/>
      <c r="AQ88" s="23"/>
      <c r="AR88" s="23"/>
      <c r="AS88" s="23"/>
    </row>
    <row r="89">
      <c r="A89" s="10" t="s">
        <v>32</v>
      </c>
      <c r="B89" s="11" t="s">
        <v>392</v>
      </c>
      <c r="C89" s="11" t="s">
        <v>371</v>
      </c>
      <c r="D89" s="11" t="s">
        <v>47</v>
      </c>
      <c r="E89" s="11" t="s">
        <v>48</v>
      </c>
      <c r="F89" s="12">
        <v>1000.0</v>
      </c>
      <c r="G89" s="12">
        <v>1000.0</v>
      </c>
      <c r="H89" s="12">
        <v>0.05</v>
      </c>
      <c r="I89" s="12">
        <v>50.0</v>
      </c>
      <c r="J89" s="20" t="s">
        <v>83</v>
      </c>
      <c r="K89" s="14">
        <v>89.0</v>
      </c>
      <c r="L89" s="15"/>
      <c r="M89" s="16" t="s">
        <v>393</v>
      </c>
      <c r="N89" s="17" t="s">
        <v>84</v>
      </c>
      <c r="O89" s="18" t="s">
        <v>51</v>
      </c>
      <c r="P89" s="19">
        <v>2.92000000283E11</v>
      </c>
      <c r="Q89" s="20" t="s">
        <v>393</v>
      </c>
      <c r="R89" s="21" t="s">
        <v>394</v>
      </c>
      <c r="S89" s="22">
        <f t="shared" si="1"/>
        <v>10</v>
      </c>
      <c r="T89" s="19" t="s">
        <v>203</v>
      </c>
      <c r="U89" s="19" t="s">
        <v>54</v>
      </c>
      <c r="V89" s="23"/>
      <c r="W89" s="23"/>
      <c r="X89" s="23"/>
      <c r="Y89" s="23"/>
      <c r="Z89" s="23"/>
      <c r="AA89" s="23"/>
      <c r="AB89" s="23"/>
      <c r="AC89" s="23"/>
      <c r="AD89" s="23"/>
      <c r="AE89" s="23"/>
      <c r="AF89" s="19"/>
      <c r="AG89" s="19">
        <v>10.0</v>
      </c>
      <c r="AH89" s="23"/>
      <c r="AI89" s="23"/>
      <c r="AJ89" s="23"/>
      <c r="AK89" s="23"/>
      <c r="AL89" s="23"/>
      <c r="AM89" s="23"/>
      <c r="AN89" s="23"/>
      <c r="AO89" s="23"/>
      <c r="AP89" s="23"/>
      <c r="AQ89" s="23"/>
      <c r="AR89" s="23"/>
      <c r="AS89" s="23"/>
    </row>
    <row r="90">
      <c r="A90" s="10" t="s">
        <v>32</v>
      </c>
      <c r="B90" s="11" t="s">
        <v>395</v>
      </c>
      <c r="C90" s="11" t="s">
        <v>371</v>
      </c>
      <c r="D90" s="11" t="s">
        <v>47</v>
      </c>
      <c r="E90" s="11" t="s">
        <v>48</v>
      </c>
      <c r="F90" s="12">
        <v>1000.0</v>
      </c>
      <c r="G90" s="12">
        <v>1000.0</v>
      </c>
      <c r="H90" s="12">
        <v>0.05</v>
      </c>
      <c r="I90" s="12">
        <v>50.0</v>
      </c>
      <c r="J90" s="20" t="s">
        <v>83</v>
      </c>
      <c r="K90" s="17">
        <v>90.0</v>
      </c>
      <c r="L90" s="29"/>
      <c r="M90" s="30"/>
      <c r="N90" s="17" t="s">
        <v>84</v>
      </c>
      <c r="O90" s="31"/>
      <c r="P90" s="22"/>
      <c r="Q90" s="20" t="s">
        <v>396</v>
      </c>
      <c r="R90" s="21" t="s">
        <v>397</v>
      </c>
      <c r="S90" s="22">
        <f t="shared" si="1"/>
        <v>10</v>
      </c>
      <c r="T90" s="19" t="s">
        <v>203</v>
      </c>
      <c r="U90" s="19" t="s">
        <v>54</v>
      </c>
      <c r="V90" s="23"/>
      <c r="W90" s="23"/>
      <c r="X90" s="23"/>
      <c r="Y90" s="23"/>
      <c r="Z90" s="23"/>
      <c r="AA90" s="23"/>
      <c r="AB90" s="23"/>
      <c r="AC90" s="23"/>
      <c r="AD90" s="23"/>
      <c r="AE90" s="23"/>
      <c r="AF90" s="19"/>
      <c r="AG90" s="19">
        <v>10.0</v>
      </c>
      <c r="AH90" s="23"/>
      <c r="AI90" s="23"/>
      <c r="AJ90" s="23"/>
      <c r="AK90" s="23"/>
      <c r="AL90" s="23"/>
      <c r="AM90" s="23"/>
      <c r="AN90" s="23"/>
      <c r="AO90" s="23"/>
      <c r="AP90" s="23"/>
      <c r="AQ90" s="23"/>
      <c r="AR90" s="23"/>
      <c r="AS90" s="23"/>
    </row>
    <row r="91">
      <c r="A91" s="10" t="s">
        <v>26</v>
      </c>
      <c r="B91" s="11" t="s">
        <v>398</v>
      </c>
      <c r="C91" s="11" t="s">
        <v>399</v>
      </c>
      <c r="D91" s="11" t="s">
        <v>47</v>
      </c>
      <c r="E91" s="11" t="s">
        <v>48</v>
      </c>
      <c r="F91" s="12">
        <v>500.0</v>
      </c>
      <c r="G91" s="12">
        <v>500.0</v>
      </c>
      <c r="H91" s="12">
        <v>25.0</v>
      </c>
      <c r="I91" s="12">
        <v>12500.0</v>
      </c>
      <c r="J91" s="13"/>
      <c r="K91" s="14">
        <v>91.0</v>
      </c>
      <c r="L91" s="15">
        <v>21.96</v>
      </c>
      <c r="M91" s="16" t="s">
        <v>400</v>
      </c>
      <c r="N91" s="17" t="s">
        <v>50</v>
      </c>
      <c r="O91" s="18" t="s">
        <v>51</v>
      </c>
      <c r="P91" s="19">
        <v>2.92000000074E11</v>
      </c>
      <c r="Q91" s="20" t="s">
        <v>400</v>
      </c>
      <c r="R91" s="21" t="s">
        <v>401</v>
      </c>
      <c r="S91" s="22">
        <f t="shared" si="1"/>
        <v>500</v>
      </c>
      <c r="T91" s="19" t="s">
        <v>203</v>
      </c>
      <c r="U91" s="19" t="s">
        <v>54</v>
      </c>
      <c r="V91" s="23"/>
      <c r="W91" s="23"/>
      <c r="X91" s="23"/>
      <c r="Y91" s="23"/>
      <c r="Z91" s="23"/>
      <c r="AA91" s="22">
        <v>500.0</v>
      </c>
      <c r="AB91" s="23"/>
      <c r="AC91" s="23"/>
      <c r="AD91" s="23"/>
      <c r="AE91" s="23"/>
      <c r="AF91" s="23"/>
      <c r="AG91" s="23"/>
      <c r="AH91" s="23"/>
      <c r="AI91" s="23"/>
      <c r="AJ91" s="23"/>
      <c r="AK91" s="23"/>
      <c r="AL91" s="23"/>
      <c r="AM91" s="23"/>
      <c r="AN91" s="23"/>
      <c r="AO91" s="23"/>
      <c r="AP91" s="23"/>
      <c r="AQ91" s="23"/>
      <c r="AR91" s="23"/>
      <c r="AS91" s="23"/>
    </row>
    <row r="92">
      <c r="A92" s="10" t="s">
        <v>32</v>
      </c>
      <c r="B92" s="11" t="s">
        <v>402</v>
      </c>
      <c r="C92" s="11" t="s">
        <v>403</v>
      </c>
      <c r="D92" s="11" t="s">
        <v>47</v>
      </c>
      <c r="E92" s="11" t="s">
        <v>48</v>
      </c>
      <c r="F92" s="12">
        <v>5.0</v>
      </c>
      <c r="G92" s="12">
        <v>5.0</v>
      </c>
      <c r="H92" s="12">
        <v>25.0</v>
      </c>
      <c r="I92" s="12">
        <v>125.0</v>
      </c>
      <c r="J92" s="20"/>
      <c r="K92" s="14">
        <v>92.0</v>
      </c>
      <c r="L92" s="15">
        <v>51.49</v>
      </c>
      <c r="M92" s="16" t="s">
        <v>404</v>
      </c>
      <c r="N92" s="17" t="s">
        <v>50</v>
      </c>
      <c r="O92" s="18" t="s">
        <v>51</v>
      </c>
      <c r="P92" s="19">
        <v>2.92000000127E11</v>
      </c>
      <c r="Q92" s="20" t="s">
        <v>404</v>
      </c>
      <c r="R92" s="21" t="s">
        <v>405</v>
      </c>
      <c r="S92" s="22">
        <f t="shared" si="1"/>
        <v>5</v>
      </c>
      <c r="T92" s="19" t="s">
        <v>94</v>
      </c>
      <c r="U92" s="19" t="s">
        <v>54</v>
      </c>
      <c r="V92" s="23"/>
      <c r="W92" s="23"/>
      <c r="X92" s="23"/>
      <c r="Y92" s="23"/>
      <c r="Z92" s="23"/>
      <c r="AA92" s="23"/>
      <c r="AB92" s="23"/>
      <c r="AC92" s="23"/>
      <c r="AD92" s="23"/>
      <c r="AE92" s="23"/>
      <c r="AF92" s="22"/>
      <c r="AG92" s="22">
        <v>5.0</v>
      </c>
      <c r="AH92" s="23"/>
      <c r="AI92" s="23"/>
      <c r="AJ92" s="23"/>
      <c r="AK92" s="23"/>
      <c r="AL92" s="23"/>
      <c r="AM92" s="23"/>
      <c r="AN92" s="23"/>
      <c r="AO92" s="23"/>
      <c r="AP92" s="23"/>
      <c r="AQ92" s="23"/>
      <c r="AR92" s="23"/>
      <c r="AS92" s="23"/>
    </row>
    <row r="93">
      <c r="A93" s="10" t="s">
        <v>42</v>
      </c>
      <c r="B93" s="11" t="s">
        <v>406</v>
      </c>
      <c r="C93" s="11" t="s">
        <v>407</v>
      </c>
      <c r="D93" s="11" t="s">
        <v>47</v>
      </c>
      <c r="E93" s="11" t="s">
        <v>48</v>
      </c>
      <c r="F93" s="12">
        <v>2.0</v>
      </c>
      <c r="G93" s="12">
        <v>2.0</v>
      </c>
      <c r="H93" s="12">
        <v>218.0</v>
      </c>
      <c r="I93" s="12">
        <v>436.0</v>
      </c>
      <c r="J93" s="13"/>
      <c r="K93" s="14">
        <v>93.0</v>
      </c>
      <c r="L93" s="15">
        <v>179.87</v>
      </c>
      <c r="M93" s="16" t="s">
        <v>408</v>
      </c>
      <c r="N93" s="17" t="s">
        <v>50</v>
      </c>
      <c r="O93" s="18" t="s">
        <v>51</v>
      </c>
      <c r="P93" s="19">
        <v>2.9200000011E11</v>
      </c>
      <c r="Q93" s="20" t="s">
        <v>408</v>
      </c>
      <c r="R93" s="21" t="s">
        <v>409</v>
      </c>
      <c r="S93" s="22">
        <f t="shared" si="1"/>
        <v>7</v>
      </c>
      <c r="T93" s="19" t="s">
        <v>94</v>
      </c>
      <c r="U93" s="19" t="s">
        <v>54</v>
      </c>
      <c r="V93" s="23"/>
      <c r="W93" s="23"/>
      <c r="X93" s="24">
        <v>1.0</v>
      </c>
      <c r="Y93" s="23"/>
      <c r="Z93" s="23"/>
      <c r="AA93" s="23"/>
      <c r="AB93" s="23"/>
      <c r="AC93" s="23"/>
      <c r="AD93" s="23"/>
      <c r="AE93" s="23"/>
      <c r="AF93" s="23"/>
      <c r="AG93" s="23"/>
      <c r="AH93" s="24"/>
      <c r="AI93" s="24"/>
      <c r="AJ93" s="24"/>
      <c r="AK93" s="24">
        <f>2+2</f>
        <v>4</v>
      </c>
      <c r="AL93" s="23"/>
      <c r="AM93" s="23"/>
      <c r="AN93" s="23"/>
      <c r="AO93" s="23"/>
      <c r="AP93" s="22"/>
      <c r="AQ93" s="22">
        <v>2.0</v>
      </c>
      <c r="AR93" s="23"/>
      <c r="AS93" s="23"/>
    </row>
    <row r="94">
      <c r="A94" s="10" t="s">
        <v>36</v>
      </c>
      <c r="B94" s="11" t="s">
        <v>410</v>
      </c>
      <c r="C94" s="11" t="s">
        <v>411</v>
      </c>
      <c r="D94" s="11" t="s">
        <v>47</v>
      </c>
      <c r="E94" s="11" t="s">
        <v>48</v>
      </c>
      <c r="F94" s="12">
        <v>4.0</v>
      </c>
      <c r="G94" s="12">
        <v>4.0</v>
      </c>
      <c r="H94" s="12">
        <v>247.18</v>
      </c>
      <c r="I94" s="12">
        <v>988.72</v>
      </c>
      <c r="J94" s="13"/>
      <c r="K94" s="14">
        <v>94.0</v>
      </c>
      <c r="L94" s="15">
        <v>218.41</v>
      </c>
      <c r="M94" s="16" t="s">
        <v>412</v>
      </c>
      <c r="N94" s="17" t="s">
        <v>50</v>
      </c>
      <c r="O94" s="18" t="s">
        <v>51</v>
      </c>
      <c r="P94" s="19">
        <v>2.92000000004E11</v>
      </c>
      <c r="Q94" s="20" t="s">
        <v>412</v>
      </c>
      <c r="R94" s="21" t="s">
        <v>413</v>
      </c>
      <c r="S94" s="22">
        <f t="shared" si="1"/>
        <v>8</v>
      </c>
      <c r="T94" s="19" t="s">
        <v>94</v>
      </c>
      <c r="U94" s="19" t="s">
        <v>54</v>
      </c>
      <c r="V94" s="23"/>
      <c r="W94" s="23"/>
      <c r="X94" s="23"/>
      <c r="Y94" s="23"/>
      <c r="Z94" s="23"/>
      <c r="AA94" s="23"/>
      <c r="AB94" s="23"/>
      <c r="AC94" s="23"/>
      <c r="AD94" s="23"/>
      <c r="AE94" s="23"/>
      <c r="AF94" s="23"/>
      <c r="AG94" s="23"/>
      <c r="AH94" s="22"/>
      <c r="AI94" s="22"/>
      <c r="AJ94" s="22"/>
      <c r="AK94" s="22">
        <v>4.0</v>
      </c>
      <c r="AL94" s="23"/>
      <c r="AM94" s="23"/>
      <c r="AN94" s="23"/>
      <c r="AO94" s="23"/>
      <c r="AP94" s="23"/>
      <c r="AQ94" s="24">
        <v>4.0</v>
      </c>
      <c r="AR94" s="23"/>
      <c r="AS94" s="23"/>
    </row>
    <row r="95">
      <c r="A95" s="10" t="s">
        <v>23</v>
      </c>
      <c r="B95" s="11" t="s">
        <v>414</v>
      </c>
      <c r="C95" s="11" t="s">
        <v>415</v>
      </c>
      <c r="D95" s="11" t="s">
        <v>47</v>
      </c>
      <c r="E95" s="11" t="s">
        <v>48</v>
      </c>
      <c r="F95" s="12">
        <v>3.0</v>
      </c>
      <c r="G95" s="12">
        <v>3.0</v>
      </c>
      <c r="H95" s="12">
        <v>259.95</v>
      </c>
      <c r="I95" s="12">
        <v>779.85</v>
      </c>
      <c r="J95" s="13"/>
      <c r="K95" s="14">
        <v>95.0</v>
      </c>
      <c r="L95" s="15">
        <v>155.69</v>
      </c>
      <c r="M95" s="16" t="s">
        <v>416</v>
      </c>
      <c r="N95" s="17" t="s">
        <v>50</v>
      </c>
      <c r="O95" s="18" t="s">
        <v>51</v>
      </c>
      <c r="P95" s="19">
        <v>2.92000000001E11</v>
      </c>
      <c r="Q95" s="20" t="s">
        <v>416</v>
      </c>
      <c r="R95" s="21" t="s">
        <v>417</v>
      </c>
      <c r="S95" s="22">
        <f t="shared" si="1"/>
        <v>3</v>
      </c>
      <c r="T95" s="19" t="s">
        <v>94</v>
      </c>
      <c r="U95" s="19" t="s">
        <v>54</v>
      </c>
      <c r="V95" s="23"/>
      <c r="W95" s="23"/>
      <c r="X95" s="22">
        <v>3.0</v>
      </c>
      <c r="Y95" s="23"/>
      <c r="Z95" s="23"/>
      <c r="AA95" s="23"/>
      <c r="AB95" s="23"/>
      <c r="AC95" s="23"/>
      <c r="AD95" s="23"/>
      <c r="AE95" s="23"/>
      <c r="AF95" s="23"/>
      <c r="AG95" s="23"/>
      <c r="AH95" s="23"/>
      <c r="AI95" s="23"/>
      <c r="AJ95" s="23"/>
      <c r="AK95" s="23"/>
      <c r="AL95" s="23"/>
      <c r="AM95" s="23"/>
      <c r="AN95" s="23"/>
      <c r="AO95" s="23"/>
      <c r="AP95" s="23"/>
      <c r="AQ95" s="23"/>
      <c r="AR95" s="23"/>
      <c r="AS95" s="23"/>
    </row>
    <row r="96" ht="60.75" customHeight="1">
      <c r="A96" s="10" t="s">
        <v>44</v>
      </c>
      <c r="B96" s="11" t="s">
        <v>418</v>
      </c>
      <c r="C96" s="11" t="s">
        <v>419</v>
      </c>
      <c r="D96" s="11" t="s">
        <v>47</v>
      </c>
      <c r="E96" s="11" t="s">
        <v>48</v>
      </c>
      <c r="F96" s="12">
        <v>3.0</v>
      </c>
      <c r="G96" s="12">
        <v>3.0</v>
      </c>
      <c r="H96" s="12">
        <v>700.0</v>
      </c>
      <c r="I96" s="12">
        <v>2100.0</v>
      </c>
      <c r="J96" s="13"/>
      <c r="K96" s="25">
        <v>96.0</v>
      </c>
      <c r="L96" s="26">
        <v>428.0</v>
      </c>
      <c r="M96" s="27" t="s">
        <v>420</v>
      </c>
      <c r="N96" s="17" t="s">
        <v>50</v>
      </c>
      <c r="O96" s="18" t="s">
        <v>51</v>
      </c>
      <c r="P96" s="19">
        <v>2.92000000113E11</v>
      </c>
      <c r="Q96" s="20" t="s">
        <v>420</v>
      </c>
      <c r="R96" s="21" t="s">
        <v>421</v>
      </c>
      <c r="S96" s="22">
        <f t="shared" si="1"/>
        <v>3</v>
      </c>
      <c r="T96" s="19" t="s">
        <v>94</v>
      </c>
      <c r="U96" s="19" t="s">
        <v>54</v>
      </c>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2">
        <v>3.0</v>
      </c>
    </row>
    <row r="97">
      <c r="A97" s="10" t="s">
        <v>36</v>
      </c>
      <c r="B97" s="11" t="s">
        <v>422</v>
      </c>
      <c r="C97" s="11" t="s">
        <v>423</v>
      </c>
      <c r="D97" s="11" t="s">
        <v>47</v>
      </c>
      <c r="E97" s="11" t="s">
        <v>48</v>
      </c>
      <c r="F97" s="12">
        <v>20.0</v>
      </c>
      <c r="G97" s="12">
        <v>20.0</v>
      </c>
      <c r="H97" s="12">
        <v>86.19</v>
      </c>
      <c r="I97" s="12">
        <v>1723.8</v>
      </c>
      <c r="J97" s="13"/>
      <c r="K97" s="14">
        <v>97.0</v>
      </c>
      <c r="L97" s="15">
        <v>178.25</v>
      </c>
      <c r="M97" s="16" t="s">
        <v>424</v>
      </c>
      <c r="N97" s="17" t="s">
        <v>50</v>
      </c>
      <c r="O97" s="18" t="s">
        <v>51</v>
      </c>
      <c r="P97" s="19">
        <v>2.92000000239E11</v>
      </c>
      <c r="Q97" s="42" t="s">
        <v>424</v>
      </c>
      <c r="R97" s="43" t="s">
        <v>425</v>
      </c>
      <c r="S97" s="22">
        <f t="shared" si="1"/>
        <v>60</v>
      </c>
      <c r="T97" s="19" t="s">
        <v>94</v>
      </c>
      <c r="U97" s="19" t="s">
        <v>54</v>
      </c>
      <c r="V97" s="23"/>
      <c r="W97" s="23"/>
      <c r="X97" s="23"/>
      <c r="Y97" s="23"/>
      <c r="Z97" s="23"/>
      <c r="AA97" s="23"/>
      <c r="AB97" s="23"/>
      <c r="AC97" s="23"/>
      <c r="AD97" s="23"/>
      <c r="AE97" s="23"/>
      <c r="AF97" s="23"/>
      <c r="AG97" s="23"/>
      <c r="AH97" s="22"/>
      <c r="AI97" s="22"/>
      <c r="AJ97" s="22"/>
      <c r="AK97" s="22">
        <v>20.0</v>
      </c>
      <c r="AL97" s="23"/>
      <c r="AM97" s="23"/>
      <c r="AN97" s="23"/>
      <c r="AO97" s="23"/>
      <c r="AP97" s="23"/>
      <c r="AQ97" s="24">
        <v>20.0</v>
      </c>
      <c r="AR97" s="24">
        <v>20.0</v>
      </c>
      <c r="AS97" s="23"/>
    </row>
    <row r="98">
      <c r="A98" s="10" t="s">
        <v>36</v>
      </c>
      <c r="B98" s="11" t="s">
        <v>426</v>
      </c>
      <c r="C98" s="11" t="s">
        <v>427</v>
      </c>
      <c r="D98" s="11" t="s">
        <v>47</v>
      </c>
      <c r="E98" s="11" t="s">
        <v>48</v>
      </c>
      <c r="F98" s="12">
        <v>20.0</v>
      </c>
      <c r="G98" s="12">
        <v>20.0</v>
      </c>
      <c r="H98" s="12">
        <v>75.9</v>
      </c>
      <c r="I98" s="12">
        <v>1518.0</v>
      </c>
      <c r="J98" s="13"/>
      <c r="K98" s="14">
        <v>98.0</v>
      </c>
      <c r="L98" s="15">
        <v>205.43</v>
      </c>
      <c r="M98" s="16" t="s">
        <v>428</v>
      </c>
      <c r="N98" s="17" t="s">
        <v>50</v>
      </c>
      <c r="O98" s="18" t="s">
        <v>51</v>
      </c>
      <c r="P98" s="19">
        <v>2.9200000024E11</v>
      </c>
      <c r="Q98" s="42" t="s">
        <v>428</v>
      </c>
      <c r="R98" s="43" t="s">
        <v>429</v>
      </c>
      <c r="S98" s="22">
        <f t="shared" si="1"/>
        <v>40</v>
      </c>
      <c r="T98" s="19" t="s">
        <v>94</v>
      </c>
      <c r="U98" s="19" t="s">
        <v>54</v>
      </c>
      <c r="V98" s="23"/>
      <c r="W98" s="23"/>
      <c r="X98" s="23"/>
      <c r="Y98" s="23"/>
      <c r="Z98" s="23"/>
      <c r="AA98" s="23"/>
      <c r="AB98" s="23"/>
      <c r="AC98" s="23"/>
      <c r="AD98" s="23"/>
      <c r="AE98" s="23"/>
      <c r="AF98" s="23"/>
      <c r="AG98" s="23"/>
      <c r="AH98" s="22"/>
      <c r="AI98" s="22"/>
      <c r="AJ98" s="22"/>
      <c r="AK98" s="22">
        <v>20.0</v>
      </c>
      <c r="AL98" s="23"/>
      <c r="AM98" s="23"/>
      <c r="AN98" s="23"/>
      <c r="AO98" s="23"/>
      <c r="AP98" s="23"/>
      <c r="AQ98" s="24">
        <v>20.0</v>
      </c>
      <c r="AR98" s="23"/>
      <c r="AS98" s="23"/>
    </row>
    <row r="99">
      <c r="A99" s="10" t="s">
        <v>28</v>
      </c>
      <c r="B99" s="11" t="s">
        <v>430</v>
      </c>
      <c r="C99" s="11" t="s">
        <v>431</v>
      </c>
      <c r="D99" s="11" t="s">
        <v>47</v>
      </c>
      <c r="E99" s="11" t="s">
        <v>48</v>
      </c>
      <c r="F99" s="12">
        <v>1.0</v>
      </c>
      <c r="G99" s="12">
        <v>1.0</v>
      </c>
      <c r="H99" s="12">
        <v>178.0</v>
      </c>
      <c r="I99" s="12">
        <v>178.0</v>
      </c>
      <c r="J99" s="13"/>
      <c r="K99" s="14">
        <v>99.0</v>
      </c>
      <c r="L99" s="15">
        <v>191.44</v>
      </c>
      <c r="M99" s="16" t="s">
        <v>432</v>
      </c>
      <c r="N99" s="17" t="s">
        <v>50</v>
      </c>
      <c r="O99" s="18" t="s">
        <v>51</v>
      </c>
      <c r="P99" s="19">
        <v>2.92000000154E11</v>
      </c>
      <c r="Q99" s="20" t="s">
        <v>432</v>
      </c>
      <c r="R99" s="21" t="s">
        <v>430</v>
      </c>
      <c r="S99" s="22">
        <f t="shared" si="1"/>
        <v>1</v>
      </c>
      <c r="T99" s="19" t="s">
        <v>53</v>
      </c>
      <c r="U99" s="19" t="s">
        <v>54</v>
      </c>
      <c r="V99" s="23"/>
      <c r="W99" s="23"/>
      <c r="X99" s="23"/>
      <c r="Y99" s="23"/>
      <c r="Z99" s="23"/>
      <c r="AA99" s="23"/>
      <c r="AB99" s="22"/>
      <c r="AC99" s="22">
        <v>1.0</v>
      </c>
      <c r="AD99" s="23"/>
      <c r="AE99" s="23"/>
      <c r="AF99" s="23"/>
      <c r="AG99" s="23"/>
      <c r="AH99" s="23"/>
      <c r="AI99" s="23"/>
      <c r="AJ99" s="23"/>
      <c r="AK99" s="23"/>
      <c r="AL99" s="23"/>
      <c r="AM99" s="23"/>
      <c r="AN99" s="23"/>
      <c r="AO99" s="23"/>
      <c r="AP99" s="23"/>
      <c r="AQ99" s="23"/>
      <c r="AR99" s="23"/>
      <c r="AS99" s="23"/>
    </row>
    <row r="100">
      <c r="A100" s="10" t="s">
        <v>43</v>
      </c>
      <c r="B100" s="11" t="s">
        <v>433</v>
      </c>
      <c r="C100" s="11" t="s">
        <v>434</v>
      </c>
      <c r="D100" s="11" t="s">
        <v>47</v>
      </c>
      <c r="E100" s="11" t="s">
        <v>48</v>
      </c>
      <c r="F100" s="12">
        <v>4.0</v>
      </c>
      <c r="G100" s="12">
        <v>4.0</v>
      </c>
      <c r="H100" s="12">
        <v>372.6</v>
      </c>
      <c r="I100" s="12">
        <v>1490.4</v>
      </c>
      <c r="J100" s="20"/>
      <c r="K100" s="25">
        <v>100.0</v>
      </c>
      <c r="L100" s="26">
        <v>289.33</v>
      </c>
      <c r="M100" s="27" t="s">
        <v>435</v>
      </c>
      <c r="N100" s="17" t="s">
        <v>50</v>
      </c>
      <c r="O100" s="18" t="s">
        <v>51</v>
      </c>
      <c r="P100" s="19">
        <v>2.920000003E11</v>
      </c>
      <c r="Q100" s="20" t="s">
        <v>436</v>
      </c>
      <c r="R100" s="21" t="s">
        <v>437</v>
      </c>
      <c r="S100" s="22">
        <f t="shared" si="1"/>
        <v>9</v>
      </c>
      <c r="T100" s="19" t="s">
        <v>64</v>
      </c>
      <c r="U100" s="19" t="s">
        <v>54</v>
      </c>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2"/>
      <c r="AR100" s="22">
        <v>4.0</v>
      </c>
      <c r="AS100" s="24">
        <v>5.0</v>
      </c>
    </row>
    <row r="101">
      <c r="A101" s="10" t="s">
        <v>23</v>
      </c>
      <c r="B101" s="11" t="s">
        <v>438</v>
      </c>
      <c r="C101" s="11" t="s">
        <v>439</v>
      </c>
      <c r="D101" s="11" t="s">
        <v>47</v>
      </c>
      <c r="E101" s="11" t="s">
        <v>48</v>
      </c>
      <c r="F101" s="12">
        <v>5.0</v>
      </c>
      <c r="G101" s="12">
        <v>5.0</v>
      </c>
      <c r="H101" s="12">
        <v>36.9</v>
      </c>
      <c r="I101" s="12">
        <v>184.5</v>
      </c>
      <c r="J101" s="13"/>
      <c r="K101" s="14">
        <v>101.0</v>
      </c>
      <c r="L101" s="15">
        <v>70.05</v>
      </c>
      <c r="M101" s="16" t="s">
        <v>440</v>
      </c>
      <c r="N101" s="17" t="s">
        <v>50</v>
      </c>
      <c r="O101" s="18" t="s">
        <v>51</v>
      </c>
      <c r="P101" s="19">
        <v>2.92000000048E11</v>
      </c>
      <c r="Q101" s="20" t="s">
        <v>441</v>
      </c>
      <c r="R101" s="21" t="s">
        <v>442</v>
      </c>
      <c r="S101" s="22">
        <f t="shared" si="1"/>
        <v>10</v>
      </c>
      <c r="T101" s="19" t="s">
        <v>53</v>
      </c>
      <c r="U101" s="19" t="s">
        <v>54</v>
      </c>
      <c r="V101" s="23"/>
      <c r="W101" s="23"/>
      <c r="X101" s="22">
        <v>5.0</v>
      </c>
      <c r="Y101" s="23"/>
      <c r="Z101" s="23"/>
      <c r="AA101" s="23"/>
      <c r="AB101" s="24"/>
      <c r="AC101" s="24">
        <v>1.0</v>
      </c>
      <c r="AD101" s="23"/>
      <c r="AE101" s="23"/>
      <c r="AF101" s="23"/>
      <c r="AG101" s="23"/>
      <c r="AH101" s="23"/>
      <c r="AI101" s="23"/>
      <c r="AJ101" s="23"/>
      <c r="AK101" s="23"/>
      <c r="AL101" s="23"/>
      <c r="AM101" s="23"/>
      <c r="AN101" s="23"/>
      <c r="AO101" s="23"/>
      <c r="AP101" s="23"/>
      <c r="AQ101" s="23"/>
      <c r="AR101" s="23"/>
      <c r="AS101" s="24">
        <v>4.0</v>
      </c>
    </row>
    <row r="102">
      <c r="A102" s="10" t="s">
        <v>44</v>
      </c>
      <c r="B102" s="11" t="s">
        <v>443</v>
      </c>
      <c r="C102" s="11" t="s">
        <v>444</v>
      </c>
      <c r="D102" s="11" t="s">
        <v>47</v>
      </c>
      <c r="E102" s="11" t="s">
        <v>48</v>
      </c>
      <c r="F102" s="12">
        <v>2.0</v>
      </c>
      <c r="G102" s="12">
        <v>2.0</v>
      </c>
      <c r="H102" s="12">
        <v>160.0</v>
      </c>
      <c r="I102" s="12">
        <v>320.0</v>
      </c>
      <c r="J102" s="34"/>
      <c r="K102" s="35">
        <v>102.0</v>
      </c>
      <c r="L102" s="36">
        <v>168.08</v>
      </c>
      <c r="M102" s="37" t="s">
        <v>445</v>
      </c>
      <c r="N102" s="38" t="s">
        <v>50</v>
      </c>
      <c r="O102" s="39" t="s">
        <v>51</v>
      </c>
      <c r="P102" s="24">
        <v>2.92000000241E11</v>
      </c>
      <c r="Q102" s="40" t="s">
        <v>445</v>
      </c>
      <c r="R102" s="41" t="s">
        <v>446</v>
      </c>
      <c r="S102" s="23">
        <f t="shared" si="1"/>
        <v>4</v>
      </c>
      <c r="T102" s="19" t="s">
        <v>53</v>
      </c>
      <c r="U102" s="24" t="s">
        <v>54</v>
      </c>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2">
        <f>2+2</f>
        <v>4</v>
      </c>
    </row>
    <row r="103">
      <c r="A103" s="10" t="s">
        <v>32</v>
      </c>
      <c r="B103" s="11" t="s">
        <v>447</v>
      </c>
      <c r="C103" s="11" t="s">
        <v>448</v>
      </c>
      <c r="D103" s="11" t="s">
        <v>47</v>
      </c>
      <c r="E103" s="11" t="s">
        <v>72</v>
      </c>
      <c r="F103" s="12">
        <v>1.0</v>
      </c>
      <c r="G103" s="12">
        <v>1.0</v>
      </c>
      <c r="H103" s="12">
        <v>3780.0</v>
      </c>
      <c r="I103" s="12">
        <v>3780.0</v>
      </c>
      <c r="J103" s="20"/>
      <c r="K103" s="17">
        <v>103.0</v>
      </c>
      <c r="L103" s="29"/>
      <c r="M103" s="30"/>
      <c r="N103" s="17" t="s">
        <v>84</v>
      </c>
      <c r="O103" s="31"/>
      <c r="P103" s="22"/>
      <c r="Q103" s="20" t="s">
        <v>449</v>
      </c>
      <c r="R103" s="21" t="s">
        <v>450</v>
      </c>
      <c r="S103" s="22">
        <f t="shared" si="1"/>
        <v>1</v>
      </c>
      <c r="T103" s="19" t="s">
        <v>53</v>
      </c>
      <c r="U103" s="19" t="s">
        <v>54</v>
      </c>
      <c r="V103" s="23"/>
      <c r="W103" s="23"/>
      <c r="X103" s="23"/>
      <c r="Y103" s="23"/>
      <c r="Z103" s="23"/>
      <c r="AA103" s="23"/>
      <c r="AB103" s="23"/>
      <c r="AC103" s="23"/>
      <c r="AD103" s="23"/>
      <c r="AE103" s="23"/>
      <c r="AF103" s="22"/>
      <c r="AG103" s="22">
        <v>1.0</v>
      </c>
      <c r="AH103" s="23"/>
      <c r="AI103" s="23"/>
      <c r="AJ103" s="23"/>
      <c r="AK103" s="23"/>
      <c r="AL103" s="23"/>
      <c r="AM103" s="23"/>
      <c r="AN103" s="23"/>
      <c r="AO103" s="23"/>
      <c r="AP103" s="23"/>
      <c r="AQ103" s="23"/>
      <c r="AR103" s="23"/>
      <c r="AS103" s="23"/>
    </row>
    <row r="104">
      <c r="A104" s="10" t="s">
        <v>37</v>
      </c>
      <c r="B104" s="11" t="s">
        <v>451</v>
      </c>
      <c r="C104" s="11" t="s">
        <v>448</v>
      </c>
      <c r="D104" s="11" t="s">
        <v>47</v>
      </c>
      <c r="E104" s="11" t="s">
        <v>72</v>
      </c>
      <c r="F104" s="12">
        <v>1.0</v>
      </c>
      <c r="G104" s="12">
        <v>1.0</v>
      </c>
      <c r="H104" s="12">
        <v>1197.37</v>
      </c>
      <c r="I104" s="12">
        <v>1197.37</v>
      </c>
      <c r="J104" s="13"/>
      <c r="K104" s="14">
        <v>104.0</v>
      </c>
      <c r="L104" s="15">
        <v>1627.68</v>
      </c>
      <c r="M104" s="16" t="s">
        <v>451</v>
      </c>
      <c r="N104" s="17" t="s">
        <v>50</v>
      </c>
      <c r="O104" s="18" t="s">
        <v>51</v>
      </c>
      <c r="P104" s="19">
        <v>2.92000000047E11</v>
      </c>
      <c r="Q104" s="20" t="s">
        <v>451</v>
      </c>
      <c r="R104" s="21" t="s">
        <v>452</v>
      </c>
      <c r="S104" s="22">
        <f t="shared" si="1"/>
        <v>2</v>
      </c>
      <c r="T104" s="19" t="s">
        <v>53</v>
      </c>
      <c r="U104" s="19" t="s">
        <v>54</v>
      </c>
      <c r="V104" s="23"/>
      <c r="W104" s="23"/>
      <c r="X104" s="24">
        <v>1.0</v>
      </c>
      <c r="Y104" s="23"/>
      <c r="Z104" s="23"/>
      <c r="AA104" s="23"/>
      <c r="AB104" s="23"/>
      <c r="AC104" s="23"/>
      <c r="AD104" s="23"/>
      <c r="AE104" s="23"/>
      <c r="AF104" s="23"/>
      <c r="AG104" s="23"/>
      <c r="AH104" s="23"/>
      <c r="AI104" s="23"/>
      <c r="AJ104" s="23"/>
      <c r="AK104" s="23"/>
      <c r="AL104" s="22">
        <v>1.0</v>
      </c>
      <c r="AM104" s="23"/>
      <c r="AN104" s="23"/>
      <c r="AO104" s="23"/>
      <c r="AP104" s="23"/>
      <c r="AQ104" s="23"/>
      <c r="AR104" s="23"/>
      <c r="AS104" s="23"/>
    </row>
    <row r="105">
      <c r="A105" s="10" t="s">
        <v>23</v>
      </c>
      <c r="B105" s="11" t="s">
        <v>453</v>
      </c>
      <c r="C105" s="11" t="s">
        <v>454</v>
      </c>
      <c r="D105" s="11" t="s">
        <v>47</v>
      </c>
      <c r="E105" s="11" t="s">
        <v>48</v>
      </c>
      <c r="F105" s="12">
        <v>1.0</v>
      </c>
      <c r="G105" s="12">
        <v>1.0</v>
      </c>
      <c r="H105" s="12">
        <v>4027.3</v>
      </c>
      <c r="I105" s="12">
        <v>4027.3</v>
      </c>
      <c r="J105" s="13"/>
      <c r="K105" s="25">
        <v>105.0</v>
      </c>
      <c r="L105" s="26">
        <v>1829.61</v>
      </c>
      <c r="M105" s="27" t="s">
        <v>455</v>
      </c>
      <c r="N105" s="17" t="s">
        <v>50</v>
      </c>
      <c r="O105" s="18" t="s">
        <v>51</v>
      </c>
      <c r="P105" s="19">
        <v>2.92000000309E11</v>
      </c>
      <c r="Q105" s="20" t="s">
        <v>455</v>
      </c>
      <c r="R105" s="21" t="s">
        <v>456</v>
      </c>
      <c r="S105" s="22">
        <f t="shared" si="1"/>
        <v>1</v>
      </c>
      <c r="T105" s="19" t="s">
        <v>53</v>
      </c>
      <c r="U105" s="19" t="s">
        <v>54</v>
      </c>
      <c r="V105" s="23"/>
      <c r="W105" s="23"/>
      <c r="X105" s="22">
        <v>1.0</v>
      </c>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ht="75.0" customHeight="1">
      <c r="A106" s="10" t="s">
        <v>38</v>
      </c>
      <c r="B106" s="11" t="s">
        <v>457</v>
      </c>
      <c r="C106" s="11" t="s">
        <v>458</v>
      </c>
      <c r="D106" s="11" t="s">
        <v>47</v>
      </c>
      <c r="E106" s="11" t="s">
        <v>48</v>
      </c>
      <c r="F106" s="12">
        <v>7.0</v>
      </c>
      <c r="G106" s="12">
        <v>7.0</v>
      </c>
      <c r="H106" s="12">
        <v>45.0</v>
      </c>
      <c r="I106" s="12">
        <v>315.0</v>
      </c>
      <c r="J106" s="13"/>
      <c r="K106" s="14">
        <v>106.0</v>
      </c>
      <c r="L106" s="15">
        <v>128.49</v>
      </c>
      <c r="M106" s="16" t="s">
        <v>459</v>
      </c>
      <c r="N106" s="17" t="s">
        <v>50</v>
      </c>
      <c r="O106" s="18" t="s">
        <v>51</v>
      </c>
      <c r="P106" s="19">
        <v>2.92000000247E11</v>
      </c>
      <c r="Q106" s="20" t="s">
        <v>459</v>
      </c>
      <c r="R106" s="21" t="s">
        <v>460</v>
      </c>
      <c r="S106" s="22">
        <f t="shared" si="1"/>
        <v>24</v>
      </c>
      <c r="T106" s="19" t="s">
        <v>53</v>
      </c>
      <c r="U106" s="19" t="s">
        <v>54</v>
      </c>
      <c r="V106" s="23"/>
      <c r="W106" s="24">
        <v>2.0</v>
      </c>
      <c r="X106" s="24">
        <v>1.0</v>
      </c>
      <c r="Y106" s="23"/>
      <c r="Z106" s="24">
        <v>3.0</v>
      </c>
      <c r="AA106" s="23"/>
      <c r="AB106" s="23"/>
      <c r="AC106" s="24">
        <v>3.0</v>
      </c>
      <c r="AD106" s="23"/>
      <c r="AE106" s="23"/>
      <c r="AF106" s="23"/>
      <c r="AG106" s="23"/>
      <c r="AH106" s="24"/>
      <c r="AI106" s="24"/>
      <c r="AJ106" s="24"/>
      <c r="AK106" s="24">
        <v>4.0</v>
      </c>
      <c r="AL106" s="23"/>
      <c r="AM106" s="22">
        <v>7.0</v>
      </c>
      <c r="AN106" s="23"/>
      <c r="AO106" s="23"/>
      <c r="AP106" s="23"/>
      <c r="AQ106" s="24">
        <v>4.0</v>
      </c>
      <c r="AR106" s="23"/>
      <c r="AS106" s="23"/>
    </row>
    <row r="107" ht="97.5" customHeight="1">
      <c r="A107" s="10" t="s">
        <v>28</v>
      </c>
      <c r="B107" s="11" t="s">
        <v>461</v>
      </c>
      <c r="C107" s="11" t="s">
        <v>462</v>
      </c>
      <c r="D107" s="11" t="s">
        <v>47</v>
      </c>
      <c r="E107" s="11" t="s">
        <v>48</v>
      </c>
      <c r="F107" s="12">
        <v>2.0</v>
      </c>
      <c r="G107" s="12">
        <v>2.0</v>
      </c>
      <c r="H107" s="12">
        <v>162.0</v>
      </c>
      <c r="I107" s="12">
        <v>324.0</v>
      </c>
      <c r="J107" s="13"/>
      <c r="K107" s="14">
        <v>107.0</v>
      </c>
      <c r="L107" s="15">
        <v>173.52</v>
      </c>
      <c r="M107" s="16" t="s">
        <v>463</v>
      </c>
      <c r="N107" s="17" t="s">
        <v>50</v>
      </c>
      <c r="O107" s="18" t="s">
        <v>51</v>
      </c>
      <c r="P107" s="19">
        <v>2.92000000248E11</v>
      </c>
      <c r="Q107" s="20" t="s">
        <v>463</v>
      </c>
      <c r="R107" s="21" t="s">
        <v>464</v>
      </c>
      <c r="S107" s="22">
        <f t="shared" si="1"/>
        <v>2</v>
      </c>
      <c r="T107" s="19" t="s">
        <v>53</v>
      </c>
      <c r="U107" s="19" t="s">
        <v>54</v>
      </c>
      <c r="V107" s="23"/>
      <c r="W107" s="23"/>
      <c r="X107" s="23"/>
      <c r="Y107" s="23"/>
      <c r="Z107" s="23"/>
      <c r="AA107" s="23"/>
      <c r="AB107" s="22"/>
      <c r="AC107" s="22">
        <v>2.0</v>
      </c>
      <c r="AD107" s="23"/>
      <c r="AE107" s="23"/>
      <c r="AF107" s="23"/>
      <c r="AG107" s="23"/>
      <c r="AH107" s="23"/>
      <c r="AI107" s="23"/>
      <c r="AJ107" s="23"/>
      <c r="AK107" s="23"/>
      <c r="AL107" s="23"/>
      <c r="AM107" s="23"/>
      <c r="AN107" s="23"/>
      <c r="AO107" s="23"/>
      <c r="AP107" s="23"/>
      <c r="AQ107" s="23"/>
      <c r="AR107" s="23"/>
      <c r="AS107" s="23"/>
    </row>
    <row r="108">
      <c r="A108" s="10" t="s">
        <v>28</v>
      </c>
      <c r="B108" s="32" t="s">
        <v>465</v>
      </c>
      <c r="C108" s="11" t="s">
        <v>466</v>
      </c>
      <c r="D108" s="11" t="s">
        <v>467</v>
      </c>
      <c r="E108" s="11" t="s">
        <v>72</v>
      </c>
      <c r="F108" s="12">
        <v>3.0</v>
      </c>
      <c r="G108" s="12">
        <v>3.0</v>
      </c>
      <c r="H108" s="12">
        <v>52.81</v>
      </c>
      <c r="I108" s="12">
        <v>158.43</v>
      </c>
      <c r="J108" s="20"/>
      <c r="K108" s="14">
        <v>108.0</v>
      </c>
      <c r="L108" s="15">
        <v>88.72</v>
      </c>
      <c r="M108" s="16" t="s">
        <v>468</v>
      </c>
      <c r="N108" s="17" t="s">
        <v>50</v>
      </c>
      <c r="O108" s="18" t="s">
        <v>51</v>
      </c>
      <c r="P108" s="19">
        <v>2.92000000249E11</v>
      </c>
      <c r="Q108" s="20" t="s">
        <v>468</v>
      </c>
      <c r="R108" s="21" t="s">
        <v>469</v>
      </c>
      <c r="S108" s="22">
        <f t="shared" si="1"/>
        <v>20</v>
      </c>
      <c r="T108" s="19" t="s">
        <v>53</v>
      </c>
      <c r="U108" s="19" t="s">
        <v>54</v>
      </c>
      <c r="V108" s="23"/>
      <c r="W108" s="23"/>
      <c r="X108" s="24">
        <v>2.0</v>
      </c>
      <c r="Y108" s="23"/>
      <c r="Z108" s="23"/>
      <c r="AA108" s="23"/>
      <c r="AB108" s="23"/>
      <c r="AC108" s="24">
        <f>3+3</f>
        <v>6</v>
      </c>
      <c r="AD108" s="23"/>
      <c r="AE108" s="24">
        <v>10.0</v>
      </c>
      <c r="AF108" s="24"/>
      <c r="AG108" s="24">
        <v>2.0</v>
      </c>
      <c r="AH108" s="23"/>
      <c r="AI108" s="23"/>
      <c r="AJ108" s="23"/>
      <c r="AK108" s="23"/>
      <c r="AL108" s="23"/>
      <c r="AM108" s="23"/>
      <c r="AN108" s="23"/>
      <c r="AO108" s="23"/>
      <c r="AP108" s="23"/>
      <c r="AQ108" s="22"/>
      <c r="AR108" s="22"/>
      <c r="AS108" s="23"/>
    </row>
    <row r="109">
      <c r="A109" s="10" t="s">
        <v>32</v>
      </c>
      <c r="B109" s="11" t="s">
        <v>470</v>
      </c>
      <c r="C109" s="11" t="s">
        <v>471</v>
      </c>
      <c r="D109" s="11" t="s">
        <v>47</v>
      </c>
      <c r="E109" s="11" t="s">
        <v>48</v>
      </c>
      <c r="F109" s="12">
        <v>1000.0</v>
      </c>
      <c r="G109" s="12">
        <v>1000.0</v>
      </c>
      <c r="H109" s="12">
        <v>2.1</v>
      </c>
      <c r="I109" s="12">
        <v>2100.0</v>
      </c>
      <c r="J109" s="20"/>
      <c r="K109" s="14">
        <v>109.0</v>
      </c>
      <c r="L109" s="15">
        <v>0.4</v>
      </c>
      <c r="M109" s="16" t="s">
        <v>472</v>
      </c>
      <c r="N109" s="17" t="s">
        <v>50</v>
      </c>
      <c r="O109" s="18" t="s">
        <v>51</v>
      </c>
      <c r="P109" s="19">
        <v>2.92000000128E11</v>
      </c>
      <c r="Q109" s="20" t="s">
        <v>472</v>
      </c>
      <c r="R109" s="21" t="s">
        <v>473</v>
      </c>
      <c r="S109" s="22">
        <f t="shared" si="1"/>
        <v>1000</v>
      </c>
      <c r="T109" s="19" t="s">
        <v>53</v>
      </c>
      <c r="U109" s="19" t="s">
        <v>54</v>
      </c>
      <c r="V109" s="23"/>
      <c r="W109" s="23"/>
      <c r="X109" s="23"/>
      <c r="Y109" s="23"/>
      <c r="Z109" s="23"/>
      <c r="AA109" s="23"/>
      <c r="AB109" s="23"/>
      <c r="AC109" s="23"/>
      <c r="AD109" s="23"/>
      <c r="AE109" s="23"/>
      <c r="AF109" s="22"/>
      <c r="AG109" s="22">
        <v>1000.0</v>
      </c>
      <c r="AH109" s="23"/>
      <c r="AI109" s="23"/>
      <c r="AJ109" s="23"/>
      <c r="AK109" s="23"/>
      <c r="AL109" s="23"/>
      <c r="AM109" s="23"/>
      <c r="AN109" s="23"/>
      <c r="AO109" s="23"/>
      <c r="AP109" s="23"/>
      <c r="AQ109" s="23"/>
      <c r="AR109" s="23"/>
      <c r="AS109" s="23"/>
    </row>
    <row r="110">
      <c r="A110" s="10" t="s">
        <v>44</v>
      </c>
      <c r="B110" s="11" t="s">
        <v>474</v>
      </c>
      <c r="C110" s="11" t="s">
        <v>475</v>
      </c>
      <c r="D110" s="11" t="s">
        <v>47</v>
      </c>
      <c r="E110" s="11" t="s">
        <v>48</v>
      </c>
      <c r="F110" s="12">
        <v>3.0</v>
      </c>
      <c r="G110" s="12">
        <v>3.0</v>
      </c>
      <c r="H110" s="12">
        <v>700.0</v>
      </c>
      <c r="I110" s="12">
        <v>2100.0</v>
      </c>
      <c r="J110" s="13"/>
      <c r="K110" s="14">
        <v>110.0</v>
      </c>
      <c r="L110" s="15">
        <v>185.49</v>
      </c>
      <c r="M110" s="16" t="s">
        <v>476</v>
      </c>
      <c r="N110" s="17" t="s">
        <v>50</v>
      </c>
      <c r="O110" s="18" t="s">
        <v>51</v>
      </c>
      <c r="P110" s="19">
        <v>2.92000000003E11</v>
      </c>
      <c r="Q110" s="20" t="s">
        <v>476</v>
      </c>
      <c r="R110" s="21" t="s">
        <v>477</v>
      </c>
      <c r="S110" s="22">
        <f t="shared" si="1"/>
        <v>12</v>
      </c>
      <c r="T110" s="19" t="s">
        <v>53</v>
      </c>
      <c r="U110" s="19" t="s">
        <v>54</v>
      </c>
      <c r="V110" s="23"/>
      <c r="W110" s="23"/>
      <c r="X110" s="24">
        <v>5.0</v>
      </c>
      <c r="Y110" s="23"/>
      <c r="Z110" s="23"/>
      <c r="AA110" s="23"/>
      <c r="AB110" s="23"/>
      <c r="AC110" s="23"/>
      <c r="AD110" s="23"/>
      <c r="AE110" s="23"/>
      <c r="AF110" s="23"/>
      <c r="AG110" s="23"/>
      <c r="AH110" s="24"/>
      <c r="AI110" s="24"/>
      <c r="AJ110" s="24"/>
      <c r="AK110" s="24">
        <v>2.0</v>
      </c>
      <c r="AL110" s="23"/>
      <c r="AM110" s="23"/>
      <c r="AN110" s="23"/>
      <c r="AO110" s="23"/>
      <c r="AP110" s="23"/>
      <c r="AQ110" s="24">
        <v>2.0</v>
      </c>
      <c r="AR110" s="23"/>
      <c r="AS110" s="22">
        <v>3.0</v>
      </c>
    </row>
    <row r="111">
      <c r="A111" s="10" t="s">
        <v>36</v>
      </c>
      <c r="B111" s="11" t="s">
        <v>478</v>
      </c>
      <c r="C111" s="11" t="s">
        <v>479</v>
      </c>
      <c r="D111" s="11" t="s">
        <v>47</v>
      </c>
      <c r="E111" s="11" t="s">
        <v>48</v>
      </c>
      <c r="F111" s="12">
        <v>6.0</v>
      </c>
      <c r="G111" s="12">
        <v>6.0</v>
      </c>
      <c r="H111" s="12">
        <v>43.1</v>
      </c>
      <c r="I111" s="12">
        <v>258.6</v>
      </c>
      <c r="J111" s="13"/>
      <c r="K111" s="14">
        <v>111.0</v>
      </c>
      <c r="L111" s="15">
        <v>40.18</v>
      </c>
      <c r="M111" s="16" t="s">
        <v>480</v>
      </c>
      <c r="N111" s="17" t="s">
        <v>50</v>
      </c>
      <c r="O111" s="18" t="s">
        <v>51</v>
      </c>
      <c r="P111" s="19">
        <v>2.92000000298E11</v>
      </c>
      <c r="Q111" s="20" t="s">
        <v>481</v>
      </c>
      <c r="R111" s="21" t="s">
        <v>482</v>
      </c>
      <c r="S111" s="22">
        <f t="shared" si="1"/>
        <v>12</v>
      </c>
      <c r="T111" s="19" t="s">
        <v>53</v>
      </c>
      <c r="U111" s="19" t="s">
        <v>54</v>
      </c>
      <c r="V111" s="23"/>
      <c r="W111" s="23"/>
      <c r="X111" s="23"/>
      <c r="Y111" s="23"/>
      <c r="Z111" s="23"/>
      <c r="AA111" s="23"/>
      <c r="AB111" s="23"/>
      <c r="AC111" s="23"/>
      <c r="AD111" s="23"/>
      <c r="AE111" s="23"/>
      <c r="AF111" s="23"/>
      <c r="AG111" s="23"/>
      <c r="AH111" s="22"/>
      <c r="AI111" s="22"/>
      <c r="AJ111" s="22"/>
      <c r="AK111" s="22">
        <v>6.0</v>
      </c>
      <c r="AL111" s="23"/>
      <c r="AM111" s="23"/>
      <c r="AN111" s="23"/>
      <c r="AO111" s="23"/>
      <c r="AP111" s="23"/>
      <c r="AQ111" s="24">
        <v>6.0</v>
      </c>
      <c r="AR111" s="23"/>
      <c r="AS111" s="23"/>
    </row>
    <row r="112">
      <c r="A112" s="10" t="s">
        <v>42</v>
      </c>
      <c r="B112" s="11" t="s">
        <v>483</v>
      </c>
      <c r="C112" s="11" t="s">
        <v>484</v>
      </c>
      <c r="D112" s="11" t="s">
        <v>339</v>
      </c>
      <c r="E112" s="11" t="s">
        <v>48</v>
      </c>
      <c r="F112" s="12">
        <v>4.0</v>
      </c>
      <c r="G112" s="12">
        <v>4.0</v>
      </c>
      <c r="H112" s="12">
        <v>25.0</v>
      </c>
      <c r="I112" s="12"/>
      <c r="J112" s="20"/>
      <c r="K112" s="25">
        <v>127.0</v>
      </c>
      <c r="L112" s="26">
        <v>35.88</v>
      </c>
      <c r="M112" s="27" t="s">
        <v>485</v>
      </c>
      <c r="N112" s="17" t="s">
        <v>50</v>
      </c>
      <c r="O112" s="18" t="s">
        <v>51</v>
      </c>
      <c r="P112" s="19">
        <v>2.92000000321E11</v>
      </c>
      <c r="Q112" s="20" t="s">
        <v>486</v>
      </c>
      <c r="R112" s="21" t="s">
        <v>487</v>
      </c>
      <c r="S112" s="22">
        <f t="shared" si="1"/>
        <v>4</v>
      </c>
      <c r="T112" s="19" t="s">
        <v>69</v>
      </c>
      <c r="U112" s="19" t="s">
        <v>54</v>
      </c>
      <c r="V112" s="23"/>
      <c r="W112" s="23"/>
      <c r="X112" s="23"/>
      <c r="Y112" s="23"/>
      <c r="Z112" s="23"/>
      <c r="AA112" s="23"/>
      <c r="AB112" s="23"/>
      <c r="AC112" s="23"/>
      <c r="AD112" s="23"/>
      <c r="AE112" s="23"/>
      <c r="AF112" s="22"/>
      <c r="AG112" s="22"/>
      <c r="AH112" s="23"/>
      <c r="AI112" s="23"/>
      <c r="AJ112" s="23"/>
      <c r="AK112" s="23"/>
      <c r="AL112" s="23"/>
      <c r="AM112" s="23"/>
      <c r="AN112" s="23"/>
      <c r="AO112" s="23"/>
      <c r="AP112" s="23"/>
      <c r="AQ112" s="23">
        <v>4.0</v>
      </c>
      <c r="AR112" s="23"/>
      <c r="AS112" s="23"/>
    </row>
    <row r="113" ht="37.5" customHeight="1">
      <c r="A113" s="10" t="s">
        <v>28</v>
      </c>
      <c r="B113" s="11" t="s">
        <v>488</v>
      </c>
      <c r="C113" s="11" t="s">
        <v>489</v>
      </c>
      <c r="D113" s="11" t="s">
        <v>47</v>
      </c>
      <c r="E113" s="11" t="s">
        <v>48</v>
      </c>
      <c r="F113" s="12">
        <v>1.0</v>
      </c>
      <c r="G113" s="12">
        <v>1.0</v>
      </c>
      <c r="H113" s="12">
        <v>346.0</v>
      </c>
      <c r="I113" s="12">
        <v>346.0</v>
      </c>
      <c r="J113" s="13"/>
      <c r="K113" s="14">
        <v>150.0</v>
      </c>
      <c r="L113" s="15">
        <v>354.81</v>
      </c>
      <c r="M113" s="16" t="s">
        <v>490</v>
      </c>
      <c r="N113" s="17" t="s">
        <v>50</v>
      </c>
      <c r="O113" s="18" t="s">
        <v>51</v>
      </c>
      <c r="P113" s="19">
        <v>2.92000000071E11</v>
      </c>
      <c r="Q113" s="20" t="s">
        <v>490</v>
      </c>
      <c r="R113" s="21" t="s">
        <v>491</v>
      </c>
      <c r="S113" s="22">
        <f t="shared" si="1"/>
        <v>1</v>
      </c>
      <c r="T113" s="19" t="s">
        <v>53</v>
      </c>
      <c r="U113" s="19" t="s">
        <v>54</v>
      </c>
      <c r="V113" s="23"/>
      <c r="W113" s="23"/>
      <c r="X113" s="23"/>
      <c r="Y113" s="23"/>
      <c r="Z113" s="23"/>
      <c r="AA113" s="23"/>
      <c r="AB113" s="22"/>
      <c r="AC113" s="22">
        <v>1.0</v>
      </c>
      <c r="AD113" s="23"/>
      <c r="AE113" s="23"/>
      <c r="AF113" s="23"/>
      <c r="AG113" s="23"/>
      <c r="AH113" s="23"/>
      <c r="AI113" s="23"/>
      <c r="AJ113" s="23"/>
      <c r="AK113" s="23"/>
      <c r="AL113" s="23"/>
      <c r="AM113" s="23"/>
      <c r="AN113" s="23"/>
      <c r="AO113" s="23"/>
      <c r="AP113" s="23"/>
      <c r="AQ113" s="23"/>
      <c r="AR113" s="23"/>
      <c r="AS113" s="23"/>
    </row>
    <row r="114">
      <c r="A114" s="10" t="s">
        <v>24</v>
      </c>
      <c r="B114" s="32" t="s">
        <v>492</v>
      </c>
      <c r="C114" s="11" t="s">
        <v>283</v>
      </c>
      <c r="D114" s="11" t="s">
        <v>467</v>
      </c>
      <c r="E114" s="11" t="s">
        <v>72</v>
      </c>
      <c r="F114" s="12">
        <v>1.0</v>
      </c>
      <c r="G114" s="12">
        <v>1.0</v>
      </c>
      <c r="H114" s="12">
        <v>633.0</v>
      </c>
      <c r="I114" s="12"/>
      <c r="J114" s="20"/>
      <c r="K114" s="25">
        <v>157.0</v>
      </c>
      <c r="L114" s="26">
        <v>765.5</v>
      </c>
      <c r="M114" s="27" t="s">
        <v>493</v>
      </c>
      <c r="N114" s="17" t="s">
        <v>50</v>
      </c>
      <c r="O114" s="18" t="s">
        <v>51</v>
      </c>
      <c r="P114" s="19">
        <v>2.92000000316E11</v>
      </c>
      <c r="Q114" s="20" t="s">
        <v>494</v>
      </c>
      <c r="R114" s="44" t="s">
        <v>495</v>
      </c>
      <c r="S114" s="22">
        <f t="shared" si="1"/>
        <v>1</v>
      </c>
      <c r="T114" s="19" t="s">
        <v>53</v>
      </c>
      <c r="U114" s="19" t="s">
        <v>54</v>
      </c>
      <c r="V114" s="23"/>
      <c r="W114" s="24">
        <v>1.0</v>
      </c>
      <c r="X114" s="23"/>
      <c r="Y114" s="23"/>
      <c r="Z114" s="23"/>
      <c r="AA114" s="23"/>
      <c r="AB114" s="23"/>
      <c r="AC114" s="23"/>
      <c r="AD114" s="23"/>
      <c r="AE114" s="23"/>
      <c r="AF114" s="23"/>
      <c r="AG114" s="23"/>
      <c r="AH114" s="23"/>
      <c r="AI114" s="23"/>
      <c r="AJ114" s="23"/>
      <c r="AK114" s="23"/>
      <c r="AL114" s="23"/>
      <c r="AM114" s="23"/>
      <c r="AN114" s="23"/>
      <c r="AO114" s="23"/>
      <c r="AP114" s="23"/>
      <c r="AQ114" s="22"/>
      <c r="AR114" s="22"/>
      <c r="AS114" s="23"/>
    </row>
    <row r="115">
      <c r="A115" s="10" t="s">
        <v>24</v>
      </c>
      <c r="B115" s="32" t="s">
        <v>496</v>
      </c>
      <c r="C115" s="11" t="s">
        <v>283</v>
      </c>
      <c r="D115" s="11" t="s">
        <v>467</v>
      </c>
      <c r="E115" s="11" t="s">
        <v>72</v>
      </c>
      <c r="F115" s="12">
        <v>1.0</v>
      </c>
      <c r="G115" s="12">
        <v>1.0</v>
      </c>
      <c r="H115" s="12">
        <v>853.0</v>
      </c>
      <c r="I115" s="12"/>
      <c r="J115" s="20"/>
      <c r="K115" s="25">
        <v>158.0</v>
      </c>
      <c r="L115" s="26">
        <v>984.65</v>
      </c>
      <c r="M115" s="27" t="s">
        <v>497</v>
      </c>
      <c r="N115" s="17" t="s">
        <v>50</v>
      </c>
      <c r="O115" s="18" t="s">
        <v>51</v>
      </c>
      <c r="P115" s="19">
        <v>2.92000000317E11</v>
      </c>
      <c r="Q115" s="20" t="s">
        <v>497</v>
      </c>
      <c r="R115" s="44" t="s">
        <v>498</v>
      </c>
      <c r="S115" s="22">
        <f t="shared" si="1"/>
        <v>1</v>
      </c>
      <c r="T115" s="19" t="s">
        <v>53</v>
      </c>
      <c r="U115" s="19" t="s">
        <v>54</v>
      </c>
      <c r="V115" s="23"/>
      <c r="W115" s="24">
        <v>1.0</v>
      </c>
      <c r="X115" s="23"/>
      <c r="Y115" s="23"/>
      <c r="Z115" s="23"/>
      <c r="AA115" s="23"/>
      <c r="AB115" s="23"/>
      <c r="AC115" s="23"/>
      <c r="AD115" s="23"/>
      <c r="AE115" s="23"/>
      <c r="AF115" s="23"/>
      <c r="AG115" s="23"/>
      <c r="AH115" s="23"/>
      <c r="AI115" s="23"/>
      <c r="AJ115" s="23"/>
      <c r="AK115" s="23"/>
      <c r="AL115" s="23"/>
      <c r="AM115" s="23"/>
      <c r="AN115" s="23"/>
      <c r="AO115" s="23"/>
      <c r="AP115" s="23"/>
      <c r="AQ115" s="22"/>
      <c r="AR115" s="22"/>
      <c r="AS115" s="23"/>
    </row>
    <row r="116">
      <c r="A116" s="10" t="s">
        <v>28</v>
      </c>
      <c r="B116" s="11" t="s">
        <v>499</v>
      </c>
      <c r="C116" s="11" t="s">
        <v>500</v>
      </c>
      <c r="D116" s="11" t="s">
        <v>467</v>
      </c>
      <c r="E116" s="11" t="s">
        <v>72</v>
      </c>
      <c r="F116" s="12">
        <v>10.0</v>
      </c>
      <c r="G116" s="12">
        <v>10.0</v>
      </c>
      <c r="H116" s="12">
        <v>13.94</v>
      </c>
      <c r="I116" s="12">
        <v>139.4</v>
      </c>
      <c r="J116" s="20"/>
      <c r="K116" s="14">
        <v>159.0</v>
      </c>
      <c r="L116" s="15">
        <v>27.51</v>
      </c>
      <c r="M116" s="16" t="s">
        <v>501</v>
      </c>
      <c r="N116" s="17" t="s">
        <v>50</v>
      </c>
      <c r="O116" s="18" t="s">
        <v>51</v>
      </c>
      <c r="P116" s="19">
        <v>2.9200000025E11</v>
      </c>
      <c r="Q116" s="20" t="s">
        <v>501</v>
      </c>
      <c r="R116" s="21" t="s">
        <v>502</v>
      </c>
      <c r="S116" s="22">
        <f t="shared" si="1"/>
        <v>28</v>
      </c>
      <c r="T116" s="19" t="s">
        <v>53</v>
      </c>
      <c r="U116" s="19" t="s">
        <v>54</v>
      </c>
      <c r="V116" s="23"/>
      <c r="W116" s="23"/>
      <c r="X116" s="23"/>
      <c r="Y116" s="23"/>
      <c r="Z116" s="23"/>
      <c r="AA116" s="23"/>
      <c r="AB116" s="23"/>
      <c r="AC116" s="24">
        <f>10+10+3</f>
        <v>23</v>
      </c>
      <c r="AD116" s="23"/>
      <c r="AE116" s="23"/>
      <c r="AF116" s="24">
        <v>5.0</v>
      </c>
      <c r="AG116" s="23"/>
      <c r="AH116" s="23"/>
      <c r="AI116" s="23"/>
      <c r="AJ116" s="23"/>
      <c r="AK116" s="23"/>
      <c r="AL116" s="23"/>
      <c r="AM116" s="23"/>
      <c r="AN116" s="23"/>
      <c r="AO116" s="23"/>
      <c r="AP116" s="23"/>
      <c r="AQ116" s="22"/>
      <c r="AR116" s="22"/>
      <c r="AS116" s="23"/>
    </row>
    <row r="117">
      <c r="A117" s="10" t="s">
        <v>43</v>
      </c>
      <c r="B117" s="32" t="s">
        <v>503</v>
      </c>
      <c r="C117" s="11" t="s">
        <v>504</v>
      </c>
      <c r="D117" s="11" t="s">
        <v>505</v>
      </c>
      <c r="E117" s="11" t="s">
        <v>48</v>
      </c>
      <c r="F117" s="12">
        <v>4.0</v>
      </c>
      <c r="G117" s="12">
        <v>4.0</v>
      </c>
      <c r="H117" s="12">
        <v>522.5</v>
      </c>
      <c r="I117" s="12">
        <v>2090.0</v>
      </c>
      <c r="J117" s="13"/>
      <c r="K117" s="25">
        <v>165.0</v>
      </c>
      <c r="L117" s="26">
        <v>984.71</v>
      </c>
      <c r="M117" s="27" t="s">
        <v>506</v>
      </c>
      <c r="N117" s="17" t="s">
        <v>50</v>
      </c>
      <c r="O117" s="18" t="s">
        <v>51</v>
      </c>
      <c r="P117" s="19">
        <v>2.92000000322E11</v>
      </c>
      <c r="Q117" s="20" t="s">
        <v>507</v>
      </c>
      <c r="R117" s="21" t="s">
        <v>508</v>
      </c>
      <c r="S117" s="22">
        <f t="shared" si="1"/>
        <v>4</v>
      </c>
      <c r="T117" s="19" t="s">
        <v>64</v>
      </c>
      <c r="U117" s="19" t="s">
        <v>54</v>
      </c>
      <c r="V117" s="23"/>
      <c r="W117" s="23"/>
      <c r="X117" s="24"/>
      <c r="Y117" s="23"/>
      <c r="Z117" s="23"/>
      <c r="AA117" s="23"/>
      <c r="AB117" s="23"/>
      <c r="AC117" s="24"/>
      <c r="AD117" s="23"/>
      <c r="AE117" s="23"/>
      <c r="AF117" s="23"/>
      <c r="AG117" s="23"/>
      <c r="AH117" s="23"/>
      <c r="AI117" s="23"/>
      <c r="AJ117" s="23"/>
      <c r="AK117" s="23"/>
      <c r="AL117" s="23"/>
      <c r="AM117" s="23"/>
      <c r="AN117" s="23"/>
      <c r="AO117" s="23"/>
      <c r="AP117" s="23"/>
      <c r="AQ117" s="23"/>
      <c r="AR117" s="24">
        <v>4.0</v>
      </c>
      <c r="AS117" s="22"/>
    </row>
    <row r="118">
      <c r="A118" s="10" t="s">
        <v>28</v>
      </c>
      <c r="B118" s="32" t="s">
        <v>509</v>
      </c>
      <c r="C118" s="11" t="s">
        <v>510</v>
      </c>
      <c r="D118" s="11" t="s">
        <v>505</v>
      </c>
      <c r="E118" s="11" t="s">
        <v>48</v>
      </c>
      <c r="F118" s="12">
        <v>5.0</v>
      </c>
      <c r="G118" s="12">
        <v>5.0</v>
      </c>
      <c r="H118" s="12">
        <v>650.0</v>
      </c>
      <c r="I118" s="12">
        <v>3250.0</v>
      </c>
      <c r="J118" s="13"/>
      <c r="K118" s="25">
        <v>167.0</v>
      </c>
      <c r="L118" s="26">
        <v>739.0</v>
      </c>
      <c r="M118" s="27" t="s">
        <v>511</v>
      </c>
      <c r="N118" s="17" t="s">
        <v>50</v>
      </c>
      <c r="O118" s="18" t="s">
        <v>51</v>
      </c>
      <c r="P118" s="19">
        <v>2.92000000323E11</v>
      </c>
      <c r="Q118" s="20" t="s">
        <v>512</v>
      </c>
      <c r="R118" s="21" t="s">
        <v>513</v>
      </c>
      <c r="S118" s="22">
        <f t="shared" si="1"/>
        <v>5</v>
      </c>
      <c r="T118" s="19" t="s">
        <v>53</v>
      </c>
      <c r="U118" s="19" t="s">
        <v>54</v>
      </c>
      <c r="V118" s="23"/>
      <c r="W118" s="23"/>
      <c r="X118" s="24"/>
      <c r="Y118" s="23"/>
      <c r="Z118" s="23"/>
      <c r="AA118" s="23"/>
      <c r="AB118" s="23"/>
      <c r="AC118" s="24">
        <v>5.0</v>
      </c>
      <c r="AD118" s="23"/>
      <c r="AE118" s="23"/>
      <c r="AF118" s="23"/>
      <c r="AG118" s="23"/>
      <c r="AH118" s="23"/>
      <c r="AI118" s="23"/>
      <c r="AJ118" s="23"/>
      <c r="AK118" s="23"/>
      <c r="AL118" s="23"/>
      <c r="AM118" s="23"/>
      <c r="AN118" s="23"/>
      <c r="AO118" s="23"/>
      <c r="AP118" s="23"/>
      <c r="AQ118" s="23"/>
      <c r="AR118" s="23"/>
      <c r="AS118" s="22"/>
    </row>
    <row r="119" ht="57.0" customHeight="1">
      <c r="A119" s="10" t="s">
        <v>28</v>
      </c>
      <c r="B119" s="32" t="s">
        <v>514</v>
      </c>
      <c r="C119" s="11" t="s">
        <v>515</v>
      </c>
      <c r="D119" s="11" t="s">
        <v>505</v>
      </c>
      <c r="E119" s="11" t="s">
        <v>72</v>
      </c>
      <c r="F119" s="12">
        <v>6.0</v>
      </c>
      <c r="G119" s="12">
        <v>6.0</v>
      </c>
      <c r="H119" s="12">
        <v>1081.0</v>
      </c>
      <c r="I119" s="12">
        <v>6486.0</v>
      </c>
      <c r="J119" s="13"/>
      <c r="K119" s="25">
        <v>168.0</v>
      </c>
      <c r="L119" s="26">
        <v>973.33</v>
      </c>
      <c r="M119" s="27" t="s">
        <v>516</v>
      </c>
      <c r="N119" s="17" t="s">
        <v>50</v>
      </c>
      <c r="O119" s="18" t="s">
        <v>51</v>
      </c>
      <c r="P119" s="19">
        <v>2.92000000324E11</v>
      </c>
      <c r="Q119" s="20" t="s">
        <v>516</v>
      </c>
      <c r="R119" s="21" t="s">
        <v>517</v>
      </c>
      <c r="S119" s="22">
        <f t="shared" si="1"/>
        <v>6</v>
      </c>
      <c r="T119" s="19" t="s">
        <v>53</v>
      </c>
      <c r="U119" s="19" t="s">
        <v>54</v>
      </c>
      <c r="V119" s="23"/>
      <c r="W119" s="23"/>
      <c r="X119" s="24"/>
      <c r="Y119" s="23"/>
      <c r="Z119" s="23"/>
      <c r="AA119" s="23"/>
      <c r="AB119" s="23"/>
      <c r="AC119" s="24">
        <v>6.0</v>
      </c>
      <c r="AD119" s="23"/>
      <c r="AE119" s="23"/>
      <c r="AF119" s="23"/>
      <c r="AG119" s="23"/>
      <c r="AH119" s="23"/>
      <c r="AI119" s="23"/>
      <c r="AJ119" s="23"/>
      <c r="AK119" s="23"/>
      <c r="AL119" s="23"/>
      <c r="AM119" s="23"/>
      <c r="AN119" s="23"/>
      <c r="AO119" s="23"/>
      <c r="AP119" s="23"/>
      <c r="AQ119" s="23"/>
      <c r="AR119" s="23"/>
      <c r="AS119" s="22"/>
    </row>
    <row r="120">
      <c r="A120" s="10" t="s">
        <v>28</v>
      </c>
      <c r="B120" s="32" t="s">
        <v>518</v>
      </c>
      <c r="C120" s="11" t="s">
        <v>519</v>
      </c>
      <c r="D120" s="11" t="s">
        <v>505</v>
      </c>
      <c r="E120" s="11" t="s">
        <v>72</v>
      </c>
      <c r="F120" s="12">
        <v>4.0</v>
      </c>
      <c r="G120" s="12">
        <v>4.0</v>
      </c>
      <c r="H120" s="12">
        <v>479.0</v>
      </c>
      <c r="I120" s="12">
        <v>1916.0</v>
      </c>
      <c r="J120" s="13"/>
      <c r="K120" s="25">
        <v>169.0</v>
      </c>
      <c r="L120" s="26">
        <v>737.83</v>
      </c>
      <c r="M120" s="27" t="s">
        <v>520</v>
      </c>
      <c r="N120" s="17" t="s">
        <v>50</v>
      </c>
      <c r="O120" s="18" t="s">
        <v>51</v>
      </c>
      <c r="P120" s="19">
        <v>2.92000000325E11</v>
      </c>
      <c r="Q120" s="20" t="s">
        <v>520</v>
      </c>
      <c r="R120" s="21" t="s">
        <v>521</v>
      </c>
      <c r="S120" s="22">
        <f t="shared" si="1"/>
        <v>4</v>
      </c>
      <c r="T120" s="19" t="s">
        <v>53</v>
      </c>
      <c r="U120" s="19" t="s">
        <v>54</v>
      </c>
      <c r="V120" s="23"/>
      <c r="W120" s="23"/>
      <c r="X120" s="24"/>
      <c r="Y120" s="23"/>
      <c r="Z120" s="23"/>
      <c r="AA120" s="23"/>
      <c r="AB120" s="23"/>
      <c r="AC120" s="24">
        <v>4.0</v>
      </c>
      <c r="AD120" s="23"/>
      <c r="AE120" s="23"/>
      <c r="AF120" s="23"/>
      <c r="AG120" s="23"/>
      <c r="AH120" s="23"/>
      <c r="AI120" s="23"/>
      <c r="AJ120" s="23"/>
      <c r="AK120" s="23"/>
      <c r="AL120" s="23"/>
      <c r="AM120" s="23"/>
      <c r="AN120" s="23"/>
      <c r="AO120" s="23"/>
      <c r="AP120" s="23"/>
      <c r="AQ120" s="23"/>
      <c r="AR120" s="23"/>
      <c r="AS120" s="22"/>
    </row>
    <row r="121">
      <c r="A121" s="10" t="s">
        <v>43</v>
      </c>
      <c r="B121" s="11" t="s">
        <v>522</v>
      </c>
      <c r="C121" s="11" t="s">
        <v>523</v>
      </c>
      <c r="D121" s="11" t="s">
        <v>505</v>
      </c>
      <c r="E121" s="11" t="s">
        <v>48</v>
      </c>
      <c r="F121" s="12">
        <v>150.0</v>
      </c>
      <c r="G121" s="12">
        <v>160.0</v>
      </c>
      <c r="H121" s="12">
        <v>60.0</v>
      </c>
      <c r="I121" s="12">
        <v>9600.0</v>
      </c>
      <c r="J121" s="13"/>
      <c r="K121" s="17">
        <v>176.0</v>
      </c>
      <c r="L121" s="29">
        <v>56.27</v>
      </c>
      <c r="M121" s="27" t="s">
        <v>524</v>
      </c>
      <c r="N121" s="17" t="s">
        <v>50</v>
      </c>
      <c r="O121" s="18" t="s">
        <v>51</v>
      </c>
      <c r="P121" s="19">
        <v>2.92000000332E11</v>
      </c>
      <c r="Q121" s="20" t="s">
        <v>524</v>
      </c>
      <c r="R121" s="21" t="s">
        <v>525</v>
      </c>
      <c r="S121" s="22">
        <f t="shared" si="1"/>
        <v>160</v>
      </c>
      <c r="T121" s="19" t="s">
        <v>53</v>
      </c>
      <c r="U121" s="19" t="s">
        <v>54</v>
      </c>
      <c r="V121" s="23"/>
      <c r="W121" s="23"/>
      <c r="X121" s="24"/>
      <c r="Y121" s="23"/>
      <c r="Z121" s="23"/>
      <c r="AA121" s="23"/>
      <c r="AB121" s="23"/>
      <c r="AC121" s="23"/>
      <c r="AD121" s="23"/>
      <c r="AE121" s="23"/>
      <c r="AF121" s="23"/>
      <c r="AG121" s="23"/>
      <c r="AH121" s="23"/>
      <c r="AI121" s="23"/>
      <c r="AJ121" s="23"/>
      <c r="AK121" s="23"/>
      <c r="AL121" s="23"/>
      <c r="AM121" s="23"/>
      <c r="AN121" s="23"/>
      <c r="AO121" s="23"/>
      <c r="AP121" s="23"/>
      <c r="AQ121" s="23"/>
      <c r="AR121" s="24">
        <v>160.0</v>
      </c>
      <c r="AS121" s="22"/>
    </row>
    <row r="122">
      <c r="A122" s="10" t="s">
        <v>27</v>
      </c>
      <c r="B122" s="11" t="s">
        <v>526</v>
      </c>
      <c r="C122" s="11" t="s">
        <v>295</v>
      </c>
      <c r="D122" s="11" t="s">
        <v>505</v>
      </c>
      <c r="E122" s="11" t="s">
        <v>48</v>
      </c>
      <c r="F122" s="12">
        <v>1.0</v>
      </c>
      <c r="G122" s="12">
        <v>1.0</v>
      </c>
      <c r="H122" s="12">
        <v>210.0</v>
      </c>
      <c r="I122" s="12">
        <v>210.0</v>
      </c>
      <c r="J122" s="13"/>
      <c r="K122" s="25">
        <v>178.0</v>
      </c>
      <c r="L122" s="26">
        <v>281.1</v>
      </c>
      <c r="M122" s="27" t="s">
        <v>527</v>
      </c>
      <c r="N122" s="17" t="s">
        <v>50</v>
      </c>
      <c r="O122" s="18" t="s">
        <v>51</v>
      </c>
      <c r="P122" s="19">
        <v>2.92000000027E11</v>
      </c>
      <c r="Q122" s="20" t="s">
        <v>528</v>
      </c>
      <c r="R122" s="21" t="s">
        <v>529</v>
      </c>
      <c r="S122" s="22">
        <f t="shared" si="1"/>
        <v>1</v>
      </c>
      <c r="T122" s="19" t="s">
        <v>53</v>
      </c>
      <c r="U122" s="19" t="s">
        <v>54</v>
      </c>
      <c r="V122" s="23"/>
      <c r="W122" s="23"/>
      <c r="X122" s="24"/>
      <c r="Y122" s="23"/>
      <c r="Z122" s="23"/>
      <c r="AA122" s="23"/>
      <c r="AB122" s="24">
        <v>1.0</v>
      </c>
      <c r="AC122" s="23"/>
      <c r="AD122" s="23"/>
      <c r="AE122" s="23"/>
      <c r="AF122" s="23"/>
      <c r="AG122" s="23"/>
      <c r="AH122" s="23"/>
      <c r="AI122" s="23"/>
      <c r="AJ122" s="23"/>
      <c r="AK122" s="23"/>
      <c r="AL122" s="23"/>
      <c r="AM122" s="23"/>
      <c r="AN122" s="23"/>
      <c r="AO122" s="23"/>
      <c r="AP122" s="23"/>
      <c r="AQ122" s="23"/>
      <c r="AR122" s="23"/>
      <c r="AS122" s="22"/>
    </row>
    <row r="123">
      <c r="A123" s="10" t="s">
        <v>28</v>
      </c>
      <c r="B123" s="32" t="s">
        <v>530</v>
      </c>
      <c r="C123" s="11" t="s">
        <v>531</v>
      </c>
      <c r="D123" s="11" t="s">
        <v>505</v>
      </c>
      <c r="E123" s="11" t="s">
        <v>48</v>
      </c>
      <c r="F123" s="12">
        <v>100.0</v>
      </c>
      <c r="G123" s="12">
        <v>100.0</v>
      </c>
      <c r="H123" s="12">
        <v>10.0</v>
      </c>
      <c r="I123" s="12">
        <v>1000.0</v>
      </c>
      <c r="J123" s="13"/>
      <c r="K123" s="25">
        <v>179.0</v>
      </c>
      <c r="L123" s="26">
        <v>24.29</v>
      </c>
      <c r="M123" s="27" t="s">
        <v>532</v>
      </c>
      <c r="N123" s="17" t="s">
        <v>50</v>
      </c>
      <c r="O123" s="18" t="s">
        <v>51</v>
      </c>
      <c r="P123" s="19">
        <v>2.92000000326E11</v>
      </c>
      <c r="Q123" s="20" t="s">
        <v>533</v>
      </c>
      <c r="R123" s="21" t="s">
        <v>534</v>
      </c>
      <c r="S123" s="22">
        <f t="shared" si="1"/>
        <v>200</v>
      </c>
      <c r="T123" s="19" t="s">
        <v>53</v>
      </c>
      <c r="U123" s="19" t="s">
        <v>54</v>
      </c>
      <c r="V123" s="23"/>
      <c r="W123" s="23"/>
      <c r="X123" s="24"/>
      <c r="Y123" s="23"/>
      <c r="Z123" s="23"/>
      <c r="AA123" s="23"/>
      <c r="AB123" s="23"/>
      <c r="AC123" s="24">
        <f>100+50+50</f>
        <v>200</v>
      </c>
      <c r="AD123" s="23"/>
      <c r="AE123" s="23"/>
      <c r="AF123" s="23"/>
      <c r="AG123" s="23"/>
      <c r="AH123" s="23"/>
      <c r="AI123" s="23"/>
      <c r="AJ123" s="23"/>
      <c r="AK123" s="23"/>
      <c r="AL123" s="23"/>
      <c r="AM123" s="23"/>
      <c r="AN123" s="23"/>
      <c r="AO123" s="23"/>
      <c r="AP123" s="23"/>
      <c r="AQ123" s="23"/>
      <c r="AR123" s="23"/>
      <c r="AS123" s="22"/>
    </row>
    <row r="124">
      <c r="A124" s="10" t="s">
        <v>28</v>
      </c>
      <c r="B124" s="32" t="s">
        <v>535</v>
      </c>
      <c r="C124" s="11" t="s">
        <v>531</v>
      </c>
      <c r="D124" s="11" t="s">
        <v>505</v>
      </c>
      <c r="E124" s="11" t="s">
        <v>72</v>
      </c>
      <c r="F124" s="12">
        <v>5.0</v>
      </c>
      <c r="G124" s="12">
        <v>5.0</v>
      </c>
      <c r="H124" s="12">
        <v>210.0</v>
      </c>
      <c r="I124" s="12">
        <v>1050.0</v>
      </c>
      <c r="J124" s="13"/>
      <c r="K124" s="25">
        <v>181.0</v>
      </c>
      <c r="L124" s="26">
        <v>230.14</v>
      </c>
      <c r="M124" s="27" t="s">
        <v>536</v>
      </c>
      <c r="N124" s="17" t="s">
        <v>50</v>
      </c>
      <c r="O124" s="18" t="s">
        <v>51</v>
      </c>
      <c r="P124" s="19">
        <v>2.92000000328E11</v>
      </c>
      <c r="Q124" s="20" t="s">
        <v>536</v>
      </c>
      <c r="R124" s="21" t="s">
        <v>537</v>
      </c>
      <c r="S124" s="22">
        <f t="shared" si="1"/>
        <v>5</v>
      </c>
      <c r="T124" s="19" t="s">
        <v>53</v>
      </c>
      <c r="U124" s="19" t="s">
        <v>54</v>
      </c>
      <c r="V124" s="23"/>
      <c r="W124" s="23"/>
      <c r="X124" s="24"/>
      <c r="Y124" s="23"/>
      <c r="Z124" s="23"/>
      <c r="AA124" s="23"/>
      <c r="AB124" s="23"/>
      <c r="AC124" s="24">
        <v>5.0</v>
      </c>
      <c r="AD124" s="23"/>
      <c r="AE124" s="23"/>
      <c r="AF124" s="23"/>
      <c r="AG124" s="23"/>
      <c r="AH124" s="23"/>
      <c r="AI124" s="23"/>
      <c r="AJ124" s="23"/>
      <c r="AK124" s="23"/>
      <c r="AL124" s="23"/>
      <c r="AM124" s="23"/>
      <c r="AN124" s="23"/>
      <c r="AO124" s="23"/>
      <c r="AP124" s="23"/>
      <c r="AQ124" s="23"/>
      <c r="AR124" s="23"/>
      <c r="AS124" s="22"/>
    </row>
    <row r="125">
      <c r="A125" s="10" t="s">
        <v>28</v>
      </c>
      <c r="B125" s="32" t="s">
        <v>538</v>
      </c>
      <c r="C125" s="11" t="s">
        <v>539</v>
      </c>
      <c r="D125" s="11" t="s">
        <v>467</v>
      </c>
      <c r="E125" s="11" t="s">
        <v>72</v>
      </c>
      <c r="F125" s="12">
        <v>1.0</v>
      </c>
      <c r="G125" s="12">
        <v>1.0</v>
      </c>
      <c r="H125" s="12">
        <v>350.0</v>
      </c>
      <c r="I125" s="12">
        <v>350.0</v>
      </c>
      <c r="J125" s="13"/>
      <c r="K125" s="25">
        <v>182.0</v>
      </c>
      <c r="L125" s="26"/>
      <c r="M125" s="27" t="s">
        <v>540</v>
      </c>
      <c r="N125" s="17" t="s">
        <v>84</v>
      </c>
      <c r="O125" s="18" t="s">
        <v>51</v>
      </c>
      <c r="P125" s="19">
        <v>2.92000000327E11</v>
      </c>
      <c r="Q125" s="20" t="s">
        <v>541</v>
      </c>
      <c r="R125" s="21" t="s">
        <v>542</v>
      </c>
      <c r="S125" s="22">
        <f t="shared" si="1"/>
        <v>1</v>
      </c>
      <c r="T125" s="19" t="s">
        <v>53</v>
      </c>
      <c r="U125" s="19" t="s">
        <v>54</v>
      </c>
      <c r="V125" s="23"/>
      <c r="W125" s="23"/>
      <c r="X125" s="24"/>
      <c r="Y125" s="23"/>
      <c r="Z125" s="23"/>
      <c r="AA125" s="23"/>
      <c r="AB125" s="23"/>
      <c r="AC125" s="24">
        <v>1.0</v>
      </c>
      <c r="AD125" s="23"/>
      <c r="AE125" s="23"/>
      <c r="AF125" s="23"/>
      <c r="AG125" s="23"/>
      <c r="AH125" s="23"/>
      <c r="AI125" s="23"/>
      <c r="AJ125" s="23"/>
      <c r="AK125" s="23"/>
      <c r="AL125" s="23"/>
      <c r="AM125" s="23"/>
      <c r="AN125" s="23"/>
      <c r="AO125" s="23"/>
      <c r="AP125" s="23"/>
      <c r="AQ125" s="23"/>
      <c r="AR125" s="23"/>
      <c r="AS125" s="22"/>
    </row>
    <row r="126">
      <c r="A126" s="10" t="s">
        <v>26</v>
      </c>
      <c r="B126" s="11" t="s">
        <v>543</v>
      </c>
      <c r="C126" s="11" t="s">
        <v>544</v>
      </c>
      <c r="D126" s="11" t="s">
        <v>47</v>
      </c>
      <c r="E126" s="11" t="s">
        <v>48</v>
      </c>
      <c r="F126" s="12">
        <v>800.0</v>
      </c>
      <c r="G126" s="12">
        <v>800.0</v>
      </c>
      <c r="H126" s="12">
        <v>245.0</v>
      </c>
      <c r="I126" s="12">
        <v>196000.0</v>
      </c>
      <c r="J126" s="13"/>
      <c r="K126" s="25">
        <v>187.0</v>
      </c>
      <c r="L126" s="15">
        <v>362.43</v>
      </c>
      <c r="M126" s="16" t="s">
        <v>545</v>
      </c>
      <c r="N126" s="17" t="s">
        <v>50</v>
      </c>
      <c r="O126" s="18" t="s">
        <v>51</v>
      </c>
      <c r="P126" s="19">
        <v>2.92000000073E11</v>
      </c>
      <c r="Q126" s="20" t="s">
        <v>545</v>
      </c>
      <c r="R126" s="21" t="s">
        <v>546</v>
      </c>
      <c r="S126" s="22">
        <f t="shared" si="1"/>
        <v>800</v>
      </c>
      <c r="T126" s="19" t="s">
        <v>94</v>
      </c>
      <c r="U126" s="19" t="s">
        <v>54</v>
      </c>
      <c r="V126" s="23"/>
      <c r="W126" s="23"/>
      <c r="X126" s="23"/>
      <c r="Y126" s="23"/>
      <c r="Z126" s="23"/>
      <c r="AA126" s="22">
        <v>800.0</v>
      </c>
      <c r="AB126" s="23"/>
      <c r="AC126" s="23"/>
      <c r="AD126" s="23"/>
      <c r="AE126" s="23"/>
      <c r="AF126" s="23"/>
      <c r="AG126" s="23"/>
      <c r="AH126" s="23"/>
      <c r="AI126" s="23"/>
      <c r="AJ126" s="23"/>
      <c r="AK126" s="23"/>
      <c r="AL126" s="23"/>
      <c r="AM126" s="23"/>
      <c r="AN126" s="23"/>
      <c r="AO126" s="23"/>
      <c r="AP126" s="23"/>
      <c r="AQ126" s="23"/>
      <c r="AR126" s="23"/>
      <c r="AS126" s="23"/>
    </row>
    <row r="127">
      <c r="A127" s="10" t="s">
        <v>26</v>
      </c>
      <c r="B127" s="11" t="s">
        <v>547</v>
      </c>
      <c r="C127" s="11" t="s">
        <v>548</v>
      </c>
      <c r="D127" s="11" t="s">
        <v>47</v>
      </c>
      <c r="E127" s="11" t="s">
        <v>48</v>
      </c>
      <c r="F127" s="12">
        <v>1398.0</v>
      </c>
      <c r="G127" s="12">
        <v>1400.0</v>
      </c>
      <c r="H127" s="12">
        <v>85.0</v>
      </c>
      <c r="I127" s="12">
        <v>119000.0</v>
      </c>
      <c r="J127" s="13"/>
      <c r="K127" s="25">
        <v>188.0</v>
      </c>
      <c r="L127" s="15">
        <v>69.46</v>
      </c>
      <c r="M127" s="16" t="s">
        <v>549</v>
      </c>
      <c r="N127" s="17" t="s">
        <v>50</v>
      </c>
      <c r="O127" s="18" t="s">
        <v>51</v>
      </c>
      <c r="P127" s="19">
        <v>2.92000000256E11</v>
      </c>
      <c r="Q127" s="20" t="s">
        <v>549</v>
      </c>
      <c r="R127" s="21" t="s">
        <v>550</v>
      </c>
      <c r="S127" s="22">
        <f t="shared" si="1"/>
        <v>1400</v>
      </c>
      <c r="T127" s="19" t="s">
        <v>53</v>
      </c>
      <c r="U127" s="19" t="s">
        <v>54</v>
      </c>
      <c r="V127" s="23"/>
      <c r="W127" s="23"/>
      <c r="X127" s="23"/>
      <c r="Y127" s="23"/>
      <c r="Z127" s="23"/>
      <c r="AA127" s="22">
        <v>1400.0</v>
      </c>
      <c r="AB127" s="23"/>
      <c r="AC127" s="23"/>
      <c r="AD127" s="23"/>
      <c r="AE127" s="23"/>
      <c r="AF127" s="23"/>
      <c r="AG127" s="23"/>
      <c r="AH127" s="23"/>
      <c r="AI127" s="23"/>
      <c r="AJ127" s="23"/>
      <c r="AK127" s="23"/>
      <c r="AL127" s="23"/>
      <c r="AM127" s="23"/>
      <c r="AN127" s="23"/>
      <c r="AO127" s="23"/>
      <c r="AP127" s="23"/>
      <c r="AQ127" s="23"/>
      <c r="AR127" s="23"/>
      <c r="AS127" s="23"/>
    </row>
    <row r="128">
      <c r="A128" s="10" t="s">
        <v>31</v>
      </c>
      <c r="B128" s="11" t="s">
        <v>551</v>
      </c>
      <c r="C128" s="11" t="s">
        <v>552</v>
      </c>
      <c r="D128" s="11" t="s">
        <v>505</v>
      </c>
      <c r="E128" s="11" t="s">
        <v>72</v>
      </c>
      <c r="F128" s="12">
        <v>3.0</v>
      </c>
      <c r="G128" s="12">
        <v>1.0</v>
      </c>
      <c r="H128" s="12">
        <v>748.0</v>
      </c>
      <c r="I128" s="12">
        <v>748.0</v>
      </c>
      <c r="J128" s="20"/>
      <c r="K128" s="25">
        <v>190.0</v>
      </c>
      <c r="L128" s="26">
        <v>1220.81</v>
      </c>
      <c r="M128" s="27" t="s">
        <v>553</v>
      </c>
      <c r="N128" s="17" t="s">
        <v>50</v>
      </c>
      <c r="O128" s="18" t="s">
        <v>51</v>
      </c>
      <c r="P128" s="19">
        <v>2.92000000333E11</v>
      </c>
      <c r="Q128" s="45" t="s">
        <v>553</v>
      </c>
      <c r="R128" s="21" t="s">
        <v>554</v>
      </c>
      <c r="S128" s="22">
        <f t="shared" si="1"/>
        <v>1</v>
      </c>
      <c r="T128" s="19" t="s">
        <v>53</v>
      </c>
      <c r="U128" s="19" t="s">
        <v>54</v>
      </c>
      <c r="V128" s="23"/>
      <c r="W128" s="23"/>
      <c r="X128" s="23"/>
      <c r="Y128" s="23"/>
      <c r="Z128" s="23"/>
      <c r="AA128" s="24"/>
      <c r="AB128" s="23"/>
      <c r="AC128" s="23"/>
      <c r="AD128" s="23"/>
      <c r="AE128" s="23"/>
      <c r="AF128" s="24">
        <v>1.0</v>
      </c>
      <c r="AG128" s="23"/>
      <c r="AH128" s="23"/>
      <c r="AI128" s="23"/>
      <c r="AJ128" s="23"/>
      <c r="AK128" s="23"/>
      <c r="AL128" s="23"/>
      <c r="AM128" s="23"/>
      <c r="AN128" s="23"/>
      <c r="AO128" s="23"/>
      <c r="AP128" s="23"/>
      <c r="AQ128" s="22"/>
      <c r="AR128" s="22"/>
      <c r="AS128" s="23"/>
    </row>
    <row r="129">
      <c r="A129" s="10" t="s">
        <v>28</v>
      </c>
      <c r="B129" s="11" t="s">
        <v>555</v>
      </c>
      <c r="C129" s="11" t="s">
        <v>556</v>
      </c>
      <c r="D129" s="11" t="s">
        <v>47</v>
      </c>
      <c r="E129" s="11" t="s">
        <v>48</v>
      </c>
      <c r="F129" s="12">
        <v>3.0</v>
      </c>
      <c r="G129" s="12">
        <v>3.0</v>
      </c>
      <c r="H129" s="12">
        <v>37.0</v>
      </c>
      <c r="I129" s="12">
        <v>111.0</v>
      </c>
      <c r="J129" s="13"/>
      <c r="K129" s="25">
        <v>4.0</v>
      </c>
      <c r="L129" s="26">
        <v>50.27</v>
      </c>
      <c r="M129" s="27" t="s">
        <v>557</v>
      </c>
      <c r="N129" s="17" t="s">
        <v>50</v>
      </c>
      <c r="O129" s="18" t="s">
        <v>51</v>
      </c>
      <c r="P129" s="46">
        <v>2.91000000091E11</v>
      </c>
      <c r="Q129" s="20" t="s">
        <v>558</v>
      </c>
      <c r="R129" s="21" t="s">
        <v>559</v>
      </c>
      <c r="S129" s="22">
        <f t="shared" si="1"/>
        <v>9</v>
      </c>
      <c r="T129" s="19" t="s">
        <v>53</v>
      </c>
      <c r="U129" s="19" t="s">
        <v>560</v>
      </c>
      <c r="V129" s="23"/>
      <c r="W129" s="23"/>
      <c r="X129" s="23"/>
      <c r="Y129" s="23"/>
      <c r="Z129" s="23"/>
      <c r="AA129" s="23"/>
      <c r="AB129" s="22"/>
      <c r="AC129" s="22">
        <v>3.0</v>
      </c>
      <c r="AD129" s="23"/>
      <c r="AE129" s="23"/>
      <c r="AF129" s="23"/>
      <c r="AG129" s="23"/>
      <c r="AH129" s="24"/>
      <c r="AI129" s="24"/>
      <c r="AJ129" s="24"/>
      <c r="AK129" s="24">
        <v>3.0</v>
      </c>
      <c r="AL129" s="23"/>
      <c r="AM129" s="23"/>
      <c r="AN129" s="23"/>
      <c r="AO129" s="23"/>
      <c r="AP129" s="24"/>
      <c r="AQ129" s="24">
        <v>3.0</v>
      </c>
      <c r="AR129" s="23"/>
      <c r="AS129" s="23"/>
    </row>
    <row r="130">
      <c r="A130" s="10" t="s">
        <v>30</v>
      </c>
      <c r="B130" s="28" t="s">
        <v>561</v>
      </c>
      <c r="C130" s="11" t="s">
        <v>562</v>
      </c>
      <c r="D130" s="11" t="s">
        <v>47</v>
      </c>
      <c r="E130" s="11" t="s">
        <v>72</v>
      </c>
      <c r="F130" s="12">
        <v>1.0</v>
      </c>
      <c r="G130" s="12">
        <v>1.0</v>
      </c>
      <c r="H130" s="12">
        <v>5000.0</v>
      </c>
      <c r="I130" s="12">
        <v>5000.0</v>
      </c>
      <c r="J130" s="13"/>
      <c r="K130" s="14">
        <v>112.0</v>
      </c>
      <c r="L130" s="15">
        <v>6479.48</v>
      </c>
      <c r="M130" s="16" t="s">
        <v>563</v>
      </c>
      <c r="N130" s="17" t="s">
        <v>50</v>
      </c>
      <c r="O130" s="18" t="s">
        <v>51</v>
      </c>
      <c r="P130" s="19">
        <v>2.9100000006E11</v>
      </c>
      <c r="Q130" s="20" t="s">
        <v>563</v>
      </c>
      <c r="R130" s="21" t="s">
        <v>564</v>
      </c>
      <c r="S130" s="22">
        <f t="shared" si="1"/>
        <v>1</v>
      </c>
      <c r="T130" s="19" t="s">
        <v>53</v>
      </c>
      <c r="U130" s="19" t="s">
        <v>560</v>
      </c>
      <c r="V130" s="23"/>
      <c r="W130" s="23"/>
      <c r="X130" s="23"/>
      <c r="Y130" s="23"/>
      <c r="Z130" s="23"/>
      <c r="AA130" s="23"/>
      <c r="AB130" s="23"/>
      <c r="AC130" s="23"/>
      <c r="AD130" s="22"/>
      <c r="AE130" s="22">
        <v>1.0</v>
      </c>
      <c r="AF130" s="23"/>
      <c r="AG130" s="23"/>
      <c r="AH130" s="23"/>
      <c r="AI130" s="23"/>
      <c r="AJ130" s="23"/>
      <c r="AK130" s="23"/>
      <c r="AL130" s="23"/>
      <c r="AM130" s="23"/>
      <c r="AN130" s="23"/>
      <c r="AO130" s="23"/>
      <c r="AP130" s="23"/>
      <c r="AQ130" s="23"/>
      <c r="AR130" s="23"/>
      <c r="AS130" s="23"/>
    </row>
    <row r="131">
      <c r="A131" s="10" t="s">
        <v>28</v>
      </c>
      <c r="B131" s="11" t="s">
        <v>565</v>
      </c>
      <c r="C131" s="11" t="s">
        <v>566</v>
      </c>
      <c r="D131" s="11" t="s">
        <v>47</v>
      </c>
      <c r="E131" s="11" t="s">
        <v>48</v>
      </c>
      <c r="F131" s="12">
        <v>2.0</v>
      </c>
      <c r="G131" s="12">
        <v>2.0</v>
      </c>
      <c r="H131" s="12">
        <v>843.0</v>
      </c>
      <c r="I131" s="12">
        <v>1686.0</v>
      </c>
      <c r="J131" s="20" t="s">
        <v>567</v>
      </c>
      <c r="K131" s="14">
        <v>112.0</v>
      </c>
      <c r="L131" s="15">
        <v>806.7</v>
      </c>
      <c r="M131" s="16" t="s">
        <v>568</v>
      </c>
      <c r="N131" s="17" t="s">
        <v>50</v>
      </c>
      <c r="O131" s="18" t="s">
        <v>51</v>
      </c>
      <c r="P131" s="19">
        <v>2.91000000033E11</v>
      </c>
      <c r="Q131" s="20" t="s">
        <v>568</v>
      </c>
      <c r="R131" s="21" t="s">
        <v>569</v>
      </c>
      <c r="S131" s="22">
        <f t="shared" si="1"/>
        <v>2</v>
      </c>
      <c r="T131" s="19" t="s">
        <v>69</v>
      </c>
      <c r="U131" s="19" t="s">
        <v>560</v>
      </c>
      <c r="V131" s="23"/>
      <c r="W131" s="23"/>
      <c r="X131" s="23"/>
      <c r="Y131" s="23"/>
      <c r="Z131" s="23"/>
      <c r="AA131" s="23"/>
      <c r="AB131" s="22"/>
      <c r="AC131" s="22">
        <v>2.0</v>
      </c>
      <c r="AD131" s="23"/>
      <c r="AE131" s="23"/>
      <c r="AF131" s="23"/>
      <c r="AG131" s="23"/>
      <c r="AH131" s="23"/>
      <c r="AI131" s="23"/>
      <c r="AJ131" s="23"/>
      <c r="AK131" s="23"/>
      <c r="AL131" s="23"/>
      <c r="AM131" s="23"/>
      <c r="AN131" s="23"/>
      <c r="AO131" s="23"/>
      <c r="AP131" s="23"/>
      <c r="AQ131" s="23"/>
      <c r="AR131" s="23"/>
      <c r="AS131" s="23"/>
    </row>
    <row r="132">
      <c r="A132" s="10" t="s">
        <v>24</v>
      </c>
      <c r="B132" s="32" t="s">
        <v>570</v>
      </c>
      <c r="C132" s="11" t="s">
        <v>283</v>
      </c>
      <c r="D132" s="11" t="s">
        <v>47</v>
      </c>
      <c r="E132" s="11" t="s">
        <v>72</v>
      </c>
      <c r="F132" s="12">
        <v>1.0</v>
      </c>
      <c r="G132" s="12">
        <v>1.0</v>
      </c>
      <c r="H132" s="12">
        <v>1721.0</v>
      </c>
      <c r="I132" s="12">
        <v>1721.0</v>
      </c>
      <c r="J132" s="47" t="s">
        <v>571</v>
      </c>
      <c r="K132" s="17">
        <v>114.0</v>
      </c>
      <c r="L132" s="48"/>
      <c r="M132" s="30"/>
      <c r="N132" s="17" t="s">
        <v>84</v>
      </c>
      <c r="O132" s="31"/>
      <c r="P132" s="22"/>
      <c r="Q132" s="20" t="s">
        <v>572</v>
      </c>
      <c r="R132" s="21" t="s">
        <v>573</v>
      </c>
      <c r="S132" s="22">
        <f t="shared" si="1"/>
        <v>1</v>
      </c>
      <c r="T132" s="19" t="s">
        <v>53</v>
      </c>
      <c r="U132" s="19" t="s">
        <v>560</v>
      </c>
      <c r="V132" s="23"/>
      <c r="W132" s="23"/>
      <c r="X132" s="23"/>
      <c r="Y132" s="22">
        <v>1.0</v>
      </c>
      <c r="Z132" s="23"/>
      <c r="AA132" s="23"/>
      <c r="AB132" s="23"/>
      <c r="AC132" s="23"/>
      <c r="AD132" s="23"/>
      <c r="AE132" s="23"/>
      <c r="AF132" s="23"/>
      <c r="AG132" s="23"/>
      <c r="AH132" s="23"/>
      <c r="AI132" s="23"/>
      <c r="AJ132" s="23"/>
      <c r="AK132" s="23"/>
      <c r="AL132" s="23"/>
      <c r="AM132" s="23"/>
      <c r="AN132" s="23"/>
      <c r="AO132" s="23"/>
      <c r="AP132" s="23"/>
      <c r="AQ132" s="23"/>
      <c r="AR132" s="23"/>
      <c r="AS132" s="23"/>
    </row>
    <row r="133">
      <c r="A133" s="10" t="s">
        <v>23</v>
      </c>
      <c r="B133" s="11" t="s">
        <v>574</v>
      </c>
      <c r="C133" s="11" t="s">
        <v>575</v>
      </c>
      <c r="D133" s="11" t="s">
        <v>47</v>
      </c>
      <c r="E133" s="11" t="s">
        <v>72</v>
      </c>
      <c r="F133" s="12">
        <v>5.0</v>
      </c>
      <c r="G133" s="12">
        <v>5.0</v>
      </c>
      <c r="H133" s="12">
        <v>1338.05</v>
      </c>
      <c r="I133" s="12">
        <v>6690.25</v>
      </c>
      <c r="J133" s="13"/>
      <c r="K133" s="14">
        <v>115.0</v>
      </c>
      <c r="L133" s="15">
        <v>1108.83</v>
      </c>
      <c r="M133" s="16" t="s">
        <v>576</v>
      </c>
      <c r="N133" s="17" t="s">
        <v>50</v>
      </c>
      <c r="O133" s="18" t="s">
        <v>51</v>
      </c>
      <c r="P133" s="19">
        <v>2.91000000014E11</v>
      </c>
      <c r="Q133" s="20" t="s">
        <v>576</v>
      </c>
      <c r="R133" s="21" t="s">
        <v>577</v>
      </c>
      <c r="S133" s="22">
        <f t="shared" si="1"/>
        <v>5</v>
      </c>
      <c r="T133" s="19" t="s">
        <v>69</v>
      </c>
      <c r="U133" s="19" t="s">
        <v>560</v>
      </c>
      <c r="V133" s="23"/>
      <c r="W133" s="23"/>
      <c r="X133" s="22">
        <v>5.0</v>
      </c>
      <c r="Y133" s="23"/>
      <c r="Z133" s="23"/>
      <c r="AA133" s="23"/>
      <c r="AB133" s="23"/>
      <c r="AC133" s="23"/>
      <c r="AD133" s="23"/>
      <c r="AE133" s="23"/>
      <c r="AF133" s="23"/>
      <c r="AG133" s="23"/>
      <c r="AH133" s="23"/>
      <c r="AI133" s="23"/>
      <c r="AJ133" s="23"/>
      <c r="AK133" s="23"/>
      <c r="AL133" s="23"/>
      <c r="AM133" s="23"/>
      <c r="AN133" s="23"/>
      <c r="AO133" s="23"/>
      <c r="AP133" s="23"/>
      <c r="AQ133" s="23"/>
      <c r="AR133" s="23"/>
      <c r="AS133" s="23"/>
    </row>
    <row r="134" ht="98.25" customHeight="1">
      <c r="A134" s="10" t="s">
        <v>23</v>
      </c>
      <c r="B134" s="11" t="s">
        <v>578</v>
      </c>
      <c r="C134" s="11" t="s">
        <v>579</v>
      </c>
      <c r="D134" s="11" t="s">
        <v>47</v>
      </c>
      <c r="E134" s="11" t="s">
        <v>72</v>
      </c>
      <c r="F134" s="12">
        <v>3.0</v>
      </c>
      <c r="G134" s="12">
        <v>3.0</v>
      </c>
      <c r="H134" s="12">
        <v>1605.38</v>
      </c>
      <c r="I134" s="12">
        <v>4816.14</v>
      </c>
      <c r="J134" s="20"/>
      <c r="K134" s="25">
        <v>116.0</v>
      </c>
      <c r="L134" s="26">
        <v>1782.76</v>
      </c>
      <c r="M134" s="27" t="s">
        <v>580</v>
      </c>
      <c r="N134" s="17" t="s">
        <v>50</v>
      </c>
      <c r="O134" s="18" t="s">
        <v>51</v>
      </c>
      <c r="P134" s="19">
        <v>2.9100000007E11</v>
      </c>
      <c r="Q134" s="20" t="s">
        <v>580</v>
      </c>
      <c r="R134" s="21" t="s">
        <v>581</v>
      </c>
      <c r="S134" s="22">
        <f t="shared" si="1"/>
        <v>3</v>
      </c>
      <c r="T134" s="19" t="s">
        <v>69</v>
      </c>
      <c r="U134" s="19" t="s">
        <v>560</v>
      </c>
      <c r="V134" s="23"/>
      <c r="W134" s="23"/>
      <c r="X134" s="22">
        <v>3.0</v>
      </c>
      <c r="Y134" s="23"/>
      <c r="Z134" s="23"/>
      <c r="AA134" s="23"/>
      <c r="AB134" s="23"/>
      <c r="AC134" s="23"/>
      <c r="AD134" s="23"/>
      <c r="AE134" s="23"/>
      <c r="AF134" s="23"/>
      <c r="AG134" s="23"/>
      <c r="AH134" s="23"/>
      <c r="AI134" s="23"/>
      <c r="AJ134" s="23"/>
      <c r="AK134" s="23"/>
      <c r="AL134" s="23"/>
      <c r="AM134" s="23"/>
      <c r="AN134" s="23"/>
      <c r="AO134" s="23"/>
      <c r="AP134" s="23"/>
      <c r="AQ134" s="23"/>
      <c r="AR134" s="23"/>
      <c r="AS134" s="23"/>
    </row>
    <row r="135">
      <c r="A135" s="10" t="s">
        <v>23</v>
      </c>
      <c r="B135" s="11" t="s">
        <v>582</v>
      </c>
      <c r="C135" s="11" t="s">
        <v>583</v>
      </c>
      <c r="D135" s="11" t="s">
        <v>47</v>
      </c>
      <c r="E135" s="11" t="s">
        <v>72</v>
      </c>
      <c r="F135" s="12">
        <v>10.0</v>
      </c>
      <c r="G135" s="12">
        <v>10.0</v>
      </c>
      <c r="H135" s="12">
        <v>776.0</v>
      </c>
      <c r="I135" s="12">
        <v>7760.0</v>
      </c>
      <c r="J135" s="13"/>
      <c r="K135" s="25">
        <v>117.0</v>
      </c>
      <c r="L135" s="26">
        <v>599.84</v>
      </c>
      <c r="M135" s="27" t="s">
        <v>584</v>
      </c>
      <c r="N135" s="17" t="s">
        <v>50</v>
      </c>
      <c r="O135" s="18" t="s">
        <v>51</v>
      </c>
      <c r="P135" s="19">
        <v>2.91000000071E11</v>
      </c>
      <c r="Q135" s="20" t="s">
        <v>585</v>
      </c>
      <c r="R135" s="21" t="s">
        <v>586</v>
      </c>
      <c r="S135" s="22">
        <f t="shared" si="1"/>
        <v>10</v>
      </c>
      <c r="T135" s="19" t="s">
        <v>69</v>
      </c>
      <c r="U135" s="19" t="s">
        <v>560</v>
      </c>
      <c r="V135" s="23"/>
      <c r="W135" s="23"/>
      <c r="X135" s="22">
        <v>10.0</v>
      </c>
      <c r="Y135" s="23"/>
      <c r="Z135" s="23"/>
      <c r="AA135" s="23"/>
      <c r="AB135" s="23"/>
      <c r="AC135" s="23"/>
      <c r="AD135" s="23"/>
      <c r="AE135" s="23"/>
      <c r="AF135" s="23"/>
      <c r="AG135" s="23"/>
      <c r="AH135" s="23"/>
      <c r="AI135" s="23"/>
      <c r="AJ135" s="23"/>
      <c r="AK135" s="23"/>
      <c r="AL135" s="23"/>
      <c r="AM135" s="23"/>
      <c r="AN135" s="23"/>
      <c r="AO135" s="23"/>
      <c r="AP135" s="23"/>
      <c r="AQ135" s="23"/>
      <c r="AR135" s="23"/>
      <c r="AS135" s="23"/>
    </row>
    <row r="136">
      <c r="A136" s="10" t="s">
        <v>23</v>
      </c>
      <c r="B136" s="11" t="s">
        <v>587</v>
      </c>
      <c r="C136" s="11" t="s">
        <v>588</v>
      </c>
      <c r="D136" s="11" t="s">
        <v>47</v>
      </c>
      <c r="E136" s="11" t="s">
        <v>72</v>
      </c>
      <c r="F136" s="12">
        <v>3.0</v>
      </c>
      <c r="G136" s="12">
        <v>3.0</v>
      </c>
      <c r="H136" s="12">
        <v>1961.6</v>
      </c>
      <c r="I136" s="12">
        <v>5884.8</v>
      </c>
      <c r="J136" s="13"/>
      <c r="K136" s="14">
        <v>118.0</v>
      </c>
      <c r="L136" s="15">
        <v>1717.71</v>
      </c>
      <c r="M136" s="16" t="s">
        <v>589</v>
      </c>
      <c r="N136" s="17" t="s">
        <v>50</v>
      </c>
      <c r="O136" s="18" t="s">
        <v>51</v>
      </c>
      <c r="P136" s="19">
        <v>2.91000000016E11</v>
      </c>
      <c r="Q136" s="20" t="s">
        <v>589</v>
      </c>
      <c r="R136" s="21" t="s">
        <v>590</v>
      </c>
      <c r="S136" s="22">
        <f t="shared" si="1"/>
        <v>3</v>
      </c>
      <c r="T136" s="19" t="s">
        <v>69</v>
      </c>
      <c r="U136" s="19" t="s">
        <v>560</v>
      </c>
      <c r="V136" s="23"/>
      <c r="W136" s="23"/>
      <c r="X136" s="22">
        <v>3.0</v>
      </c>
      <c r="Y136" s="23"/>
      <c r="Z136" s="23"/>
      <c r="AA136" s="23"/>
      <c r="AB136" s="23"/>
      <c r="AC136" s="23"/>
      <c r="AD136" s="23"/>
      <c r="AE136" s="23"/>
      <c r="AF136" s="23"/>
      <c r="AG136" s="23"/>
      <c r="AH136" s="23"/>
      <c r="AI136" s="23"/>
      <c r="AJ136" s="23"/>
      <c r="AK136" s="23"/>
      <c r="AL136" s="23"/>
      <c r="AM136" s="23"/>
      <c r="AN136" s="23"/>
      <c r="AO136" s="23"/>
      <c r="AP136" s="23"/>
      <c r="AQ136" s="23"/>
      <c r="AR136" s="23"/>
      <c r="AS136" s="23"/>
    </row>
    <row r="137">
      <c r="A137" s="10" t="s">
        <v>30</v>
      </c>
      <c r="B137" s="28" t="s">
        <v>591</v>
      </c>
      <c r="C137" s="11" t="s">
        <v>592</v>
      </c>
      <c r="D137" s="11" t="s">
        <v>47</v>
      </c>
      <c r="E137" s="11" t="s">
        <v>72</v>
      </c>
      <c r="F137" s="12">
        <v>1.0</v>
      </c>
      <c r="G137" s="12">
        <v>5.0</v>
      </c>
      <c r="H137" s="12">
        <v>600.0</v>
      </c>
      <c r="I137" s="12">
        <v>3000.0</v>
      </c>
      <c r="J137" s="13"/>
      <c r="K137" s="14">
        <v>119.0</v>
      </c>
      <c r="L137" s="15">
        <v>713.8</v>
      </c>
      <c r="M137" s="16" t="s">
        <v>593</v>
      </c>
      <c r="N137" s="17" t="s">
        <v>50</v>
      </c>
      <c r="O137" s="18" t="s">
        <v>51</v>
      </c>
      <c r="P137" s="19">
        <v>2.91000000054E11</v>
      </c>
      <c r="Q137" s="20" t="s">
        <v>593</v>
      </c>
      <c r="R137" s="21" t="s">
        <v>594</v>
      </c>
      <c r="S137" s="22">
        <f t="shared" si="1"/>
        <v>1</v>
      </c>
      <c r="T137" s="19" t="s">
        <v>69</v>
      </c>
      <c r="U137" s="19" t="s">
        <v>560</v>
      </c>
      <c r="V137" s="23"/>
      <c r="W137" s="23"/>
      <c r="X137" s="23"/>
      <c r="Y137" s="23"/>
      <c r="Z137" s="23"/>
      <c r="AA137" s="23"/>
      <c r="AB137" s="23"/>
      <c r="AC137" s="23"/>
      <c r="AD137" s="22"/>
      <c r="AE137" s="22">
        <v>1.0</v>
      </c>
      <c r="AF137" s="23"/>
      <c r="AG137" s="23"/>
      <c r="AH137" s="23"/>
      <c r="AI137" s="23"/>
      <c r="AJ137" s="23"/>
      <c r="AK137" s="23"/>
      <c r="AL137" s="23"/>
      <c r="AM137" s="23"/>
      <c r="AN137" s="23"/>
      <c r="AO137" s="23"/>
      <c r="AP137" s="23"/>
      <c r="AQ137" s="23"/>
      <c r="AR137" s="23"/>
      <c r="AS137" s="23"/>
    </row>
    <row r="138">
      <c r="A138" s="10" t="s">
        <v>23</v>
      </c>
      <c r="B138" s="11" t="s">
        <v>595</v>
      </c>
      <c r="C138" s="11" t="s">
        <v>596</v>
      </c>
      <c r="D138" s="11" t="s">
        <v>47</v>
      </c>
      <c r="E138" s="11" t="s">
        <v>72</v>
      </c>
      <c r="F138" s="12">
        <v>4.0</v>
      </c>
      <c r="G138" s="12">
        <v>4.0</v>
      </c>
      <c r="H138" s="12">
        <v>273.99</v>
      </c>
      <c r="I138" s="12">
        <v>1095.96</v>
      </c>
      <c r="J138" s="13"/>
      <c r="K138" s="25">
        <v>120.0</v>
      </c>
      <c r="L138" s="26">
        <v>319.61</v>
      </c>
      <c r="M138" s="27" t="s">
        <v>597</v>
      </c>
      <c r="N138" s="17" t="s">
        <v>50</v>
      </c>
      <c r="O138" s="18" t="s">
        <v>51</v>
      </c>
      <c r="P138" s="19">
        <v>2.91000000072E11</v>
      </c>
      <c r="Q138" s="20" t="s">
        <v>597</v>
      </c>
      <c r="R138" s="21" t="s">
        <v>598</v>
      </c>
      <c r="S138" s="22">
        <f t="shared" si="1"/>
        <v>4</v>
      </c>
      <c r="T138" s="19" t="s">
        <v>69</v>
      </c>
      <c r="U138" s="19" t="s">
        <v>560</v>
      </c>
      <c r="V138" s="23"/>
      <c r="W138" s="23"/>
      <c r="X138" s="22">
        <v>4.0</v>
      </c>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c r="A139" s="10" t="s">
        <v>21</v>
      </c>
      <c r="B139" s="11" t="s">
        <v>599</v>
      </c>
      <c r="C139" s="11" t="s">
        <v>600</v>
      </c>
      <c r="D139" s="11" t="s">
        <v>47</v>
      </c>
      <c r="E139" s="11" t="s">
        <v>48</v>
      </c>
      <c r="F139" s="12">
        <v>1.0</v>
      </c>
      <c r="G139" s="12">
        <v>1.0</v>
      </c>
      <c r="H139" s="12">
        <v>399.0</v>
      </c>
      <c r="I139" s="12">
        <v>399.0</v>
      </c>
      <c r="J139" s="20"/>
      <c r="K139" s="25">
        <v>121.0</v>
      </c>
      <c r="L139" s="26">
        <v>810.71</v>
      </c>
      <c r="M139" s="27" t="s">
        <v>601</v>
      </c>
      <c r="N139" s="17" t="s">
        <v>50</v>
      </c>
      <c r="O139" s="18" t="s">
        <v>51</v>
      </c>
      <c r="P139" s="19">
        <v>2.91000000075E11</v>
      </c>
      <c r="Q139" s="20" t="s">
        <v>602</v>
      </c>
      <c r="R139" s="21" t="s">
        <v>603</v>
      </c>
      <c r="S139" s="22">
        <f t="shared" si="1"/>
        <v>1</v>
      </c>
      <c r="T139" s="19" t="s">
        <v>69</v>
      </c>
      <c r="U139" s="19" t="s">
        <v>560</v>
      </c>
      <c r="V139" s="22">
        <v>1.0</v>
      </c>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c r="A140" s="10" t="s">
        <v>23</v>
      </c>
      <c r="B140" s="11" t="s">
        <v>604</v>
      </c>
      <c r="C140" s="11" t="s">
        <v>605</v>
      </c>
      <c r="D140" s="11" t="s">
        <v>47</v>
      </c>
      <c r="E140" s="11" t="s">
        <v>72</v>
      </c>
      <c r="F140" s="12">
        <v>1.0</v>
      </c>
      <c r="G140" s="12">
        <v>1.0</v>
      </c>
      <c r="H140" s="12">
        <v>2980.0</v>
      </c>
      <c r="I140" s="12">
        <v>2980.0</v>
      </c>
      <c r="J140" s="13"/>
      <c r="K140" s="14">
        <v>122.0</v>
      </c>
      <c r="L140" s="15">
        <v>3670.07</v>
      </c>
      <c r="M140" s="27" t="s">
        <v>606</v>
      </c>
      <c r="N140" s="17" t="s">
        <v>50</v>
      </c>
      <c r="O140" s="18" t="s">
        <v>51</v>
      </c>
      <c r="P140" s="19">
        <v>2.91000000065E11</v>
      </c>
      <c r="Q140" s="20" t="s">
        <v>606</v>
      </c>
      <c r="R140" s="21" t="s">
        <v>604</v>
      </c>
      <c r="S140" s="22">
        <f t="shared" si="1"/>
        <v>1</v>
      </c>
      <c r="T140" s="19" t="s">
        <v>69</v>
      </c>
      <c r="U140" s="19" t="s">
        <v>560</v>
      </c>
      <c r="V140" s="23"/>
      <c r="W140" s="23"/>
      <c r="X140" s="22">
        <v>1.0</v>
      </c>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c r="A141" s="10" t="s">
        <v>44</v>
      </c>
      <c r="B141" s="11" t="s">
        <v>607</v>
      </c>
      <c r="C141" s="11" t="s">
        <v>608</v>
      </c>
      <c r="D141" s="11" t="s">
        <v>47</v>
      </c>
      <c r="E141" s="11" t="s">
        <v>48</v>
      </c>
      <c r="F141" s="12">
        <v>2.0</v>
      </c>
      <c r="G141" s="12">
        <v>2.0</v>
      </c>
      <c r="H141" s="12">
        <v>205.0</v>
      </c>
      <c r="I141" s="12">
        <v>410.0</v>
      </c>
      <c r="J141" s="13"/>
      <c r="K141" s="14">
        <v>123.0</v>
      </c>
      <c r="L141" s="15">
        <v>525.69</v>
      </c>
      <c r="M141" s="16" t="s">
        <v>609</v>
      </c>
      <c r="N141" s="17" t="s">
        <v>50</v>
      </c>
      <c r="O141" s="18" t="s">
        <v>51</v>
      </c>
      <c r="P141" s="19">
        <v>2.91000000039E11</v>
      </c>
      <c r="Q141" s="20" t="s">
        <v>609</v>
      </c>
      <c r="R141" s="21" t="s">
        <v>610</v>
      </c>
      <c r="S141" s="22">
        <f t="shared" si="1"/>
        <v>24</v>
      </c>
      <c r="T141" s="19" t="s">
        <v>69</v>
      </c>
      <c r="U141" s="19" t="s">
        <v>560</v>
      </c>
      <c r="V141" s="24">
        <f>2+3</f>
        <v>5</v>
      </c>
      <c r="W141" s="23"/>
      <c r="X141" s="24">
        <v>4.0</v>
      </c>
      <c r="Y141" s="23"/>
      <c r="Z141" s="23"/>
      <c r="AA141" s="23"/>
      <c r="AB141" s="24"/>
      <c r="AC141" s="24">
        <v>1.0</v>
      </c>
      <c r="AD141" s="23"/>
      <c r="AE141" s="23"/>
      <c r="AF141" s="23"/>
      <c r="AG141" s="23"/>
      <c r="AH141" s="24"/>
      <c r="AI141" s="24"/>
      <c r="AJ141" s="24"/>
      <c r="AK141" s="24">
        <v>4.0</v>
      </c>
      <c r="AL141" s="23"/>
      <c r="AM141" s="24">
        <v>2.0</v>
      </c>
      <c r="AN141" s="23"/>
      <c r="AO141" s="23"/>
      <c r="AP141" s="23"/>
      <c r="AQ141" s="24">
        <v>2.0</v>
      </c>
      <c r="AR141" s="23"/>
      <c r="AS141" s="22">
        <f>2+4</f>
        <v>6</v>
      </c>
    </row>
    <row r="142">
      <c r="A142" s="10" t="s">
        <v>40</v>
      </c>
      <c r="B142" s="11" t="s">
        <v>611</v>
      </c>
      <c r="C142" s="11" t="s">
        <v>612</v>
      </c>
      <c r="D142" s="11" t="s">
        <v>47</v>
      </c>
      <c r="E142" s="11" t="s">
        <v>72</v>
      </c>
      <c r="F142" s="12">
        <v>1.0</v>
      </c>
      <c r="G142" s="12">
        <v>1.0</v>
      </c>
      <c r="H142" s="12">
        <v>26000.0</v>
      </c>
      <c r="I142" s="12">
        <v>26000.0</v>
      </c>
      <c r="J142" s="20"/>
      <c r="K142" s="25">
        <v>124.0</v>
      </c>
      <c r="L142" s="26">
        <v>25651.2</v>
      </c>
      <c r="M142" s="27" t="s">
        <v>613</v>
      </c>
      <c r="N142" s="17" t="s">
        <v>50</v>
      </c>
      <c r="O142" s="18" t="s">
        <v>51</v>
      </c>
      <c r="P142" s="19">
        <v>2.91000000026E11</v>
      </c>
      <c r="Q142" s="20" t="s">
        <v>613</v>
      </c>
      <c r="R142" s="21" t="s">
        <v>614</v>
      </c>
      <c r="S142" s="22">
        <f t="shared" si="1"/>
        <v>1</v>
      </c>
      <c r="T142" s="19" t="s">
        <v>53</v>
      </c>
      <c r="U142" s="19" t="s">
        <v>560</v>
      </c>
      <c r="V142" s="23"/>
      <c r="W142" s="23"/>
      <c r="X142" s="23"/>
      <c r="Y142" s="23"/>
      <c r="Z142" s="23"/>
      <c r="AA142" s="23"/>
      <c r="AB142" s="23"/>
      <c r="AC142" s="23"/>
      <c r="AD142" s="23"/>
      <c r="AE142" s="23"/>
      <c r="AF142" s="23"/>
      <c r="AG142" s="23"/>
      <c r="AH142" s="23"/>
      <c r="AI142" s="23"/>
      <c r="AJ142" s="23"/>
      <c r="AK142" s="23"/>
      <c r="AL142" s="23"/>
      <c r="AM142" s="23"/>
      <c r="AN142" s="23"/>
      <c r="AO142" s="22">
        <v>1.0</v>
      </c>
      <c r="AP142" s="23"/>
      <c r="AQ142" s="23"/>
      <c r="AR142" s="23"/>
      <c r="AS142" s="23"/>
    </row>
    <row r="143">
      <c r="A143" s="10" t="s">
        <v>43</v>
      </c>
      <c r="B143" s="11" t="s">
        <v>615</v>
      </c>
      <c r="C143" s="11" t="s">
        <v>616</v>
      </c>
      <c r="D143" s="11" t="s">
        <v>47</v>
      </c>
      <c r="E143" s="11" t="s">
        <v>72</v>
      </c>
      <c r="F143" s="12">
        <v>1.0</v>
      </c>
      <c r="G143" s="12">
        <v>1.0</v>
      </c>
      <c r="H143" s="12">
        <v>2800.0</v>
      </c>
      <c r="I143" s="12">
        <v>2800.0</v>
      </c>
      <c r="J143" s="20"/>
      <c r="K143" s="25">
        <v>125.0</v>
      </c>
      <c r="L143" s="26">
        <v>1179.16</v>
      </c>
      <c r="M143" s="27" t="s">
        <v>617</v>
      </c>
      <c r="N143" s="17" t="s">
        <v>50</v>
      </c>
      <c r="O143" s="18" t="s">
        <v>51</v>
      </c>
      <c r="P143" s="19">
        <v>2.91000000067E11</v>
      </c>
      <c r="Q143" s="20" t="s">
        <v>617</v>
      </c>
      <c r="R143" s="21" t="s">
        <v>618</v>
      </c>
      <c r="S143" s="22">
        <f t="shared" si="1"/>
        <v>1</v>
      </c>
      <c r="T143" s="19" t="s">
        <v>53</v>
      </c>
      <c r="U143" s="19" t="s">
        <v>560</v>
      </c>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2"/>
      <c r="AR143" s="22">
        <v>1.0</v>
      </c>
      <c r="AS143" s="23"/>
    </row>
    <row r="144">
      <c r="A144" s="10" t="s">
        <v>44</v>
      </c>
      <c r="B144" s="11" t="s">
        <v>619</v>
      </c>
      <c r="C144" s="11" t="s">
        <v>620</v>
      </c>
      <c r="D144" s="11" t="s">
        <v>47</v>
      </c>
      <c r="E144" s="11" t="s">
        <v>72</v>
      </c>
      <c r="F144" s="12">
        <v>1.0</v>
      </c>
      <c r="G144" s="12">
        <v>1.0</v>
      </c>
      <c r="H144" s="12">
        <v>700.0</v>
      </c>
      <c r="I144" s="12">
        <v>700.0</v>
      </c>
      <c r="J144" s="13"/>
      <c r="K144" s="14">
        <v>126.0</v>
      </c>
      <c r="L144" s="15">
        <v>1391.5</v>
      </c>
      <c r="M144" s="16" t="s">
        <v>621</v>
      </c>
      <c r="N144" s="17" t="s">
        <v>50</v>
      </c>
      <c r="O144" s="18" t="s">
        <v>51</v>
      </c>
      <c r="P144" s="19">
        <v>2.9100000004E11</v>
      </c>
      <c r="Q144" s="20" t="s">
        <v>621</v>
      </c>
      <c r="R144" s="21" t="s">
        <v>622</v>
      </c>
      <c r="S144" s="22">
        <f t="shared" si="1"/>
        <v>1</v>
      </c>
      <c r="T144" s="19" t="s">
        <v>69</v>
      </c>
      <c r="U144" s="19" t="s">
        <v>560</v>
      </c>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2">
        <v>1.0</v>
      </c>
    </row>
    <row r="145" ht="99.0" customHeight="1">
      <c r="A145" s="10" t="s">
        <v>30</v>
      </c>
      <c r="B145" s="49" t="s">
        <v>623</v>
      </c>
      <c r="C145" s="11" t="s">
        <v>624</v>
      </c>
      <c r="D145" s="11" t="s">
        <v>47</v>
      </c>
      <c r="E145" s="11" t="s">
        <v>72</v>
      </c>
      <c r="F145" s="12">
        <v>1.0</v>
      </c>
      <c r="G145" s="12">
        <v>1.0</v>
      </c>
      <c r="H145" s="12">
        <v>4500.0</v>
      </c>
      <c r="I145" s="12">
        <v>4500.0</v>
      </c>
      <c r="J145" s="20" t="s">
        <v>625</v>
      </c>
      <c r="K145" s="14">
        <v>128.0</v>
      </c>
      <c r="L145" s="15">
        <v>3211.89</v>
      </c>
      <c r="M145" s="16" t="s">
        <v>626</v>
      </c>
      <c r="N145" s="17" t="s">
        <v>50</v>
      </c>
      <c r="O145" s="18" t="s">
        <v>51</v>
      </c>
      <c r="P145" s="19">
        <v>2.91000000061E11</v>
      </c>
      <c r="Q145" s="20" t="s">
        <v>626</v>
      </c>
      <c r="R145" s="21" t="s">
        <v>627</v>
      </c>
      <c r="S145" s="22">
        <f t="shared" si="1"/>
        <v>1</v>
      </c>
      <c r="T145" s="19" t="s">
        <v>69</v>
      </c>
      <c r="U145" s="19" t="s">
        <v>560</v>
      </c>
      <c r="V145" s="23"/>
      <c r="W145" s="23"/>
      <c r="X145" s="23"/>
      <c r="Y145" s="23"/>
      <c r="Z145" s="23"/>
      <c r="AA145" s="23"/>
      <c r="AB145" s="23"/>
      <c r="AC145" s="23"/>
      <c r="AD145" s="22"/>
      <c r="AE145" s="22">
        <v>1.0</v>
      </c>
      <c r="AF145" s="23"/>
      <c r="AG145" s="23"/>
      <c r="AH145" s="23"/>
      <c r="AI145" s="23"/>
      <c r="AJ145" s="23"/>
      <c r="AK145" s="23"/>
      <c r="AL145" s="23"/>
      <c r="AM145" s="23"/>
      <c r="AN145" s="23"/>
      <c r="AO145" s="23"/>
      <c r="AP145" s="23"/>
      <c r="AQ145" s="23"/>
      <c r="AR145" s="23"/>
      <c r="AS145" s="23"/>
    </row>
    <row r="146">
      <c r="A146" s="10" t="s">
        <v>44</v>
      </c>
      <c r="B146" s="11" t="s">
        <v>628</v>
      </c>
      <c r="C146" s="11" t="s">
        <v>629</v>
      </c>
      <c r="D146" s="11" t="s">
        <v>47</v>
      </c>
      <c r="E146" s="11" t="s">
        <v>72</v>
      </c>
      <c r="F146" s="12">
        <v>1.0</v>
      </c>
      <c r="G146" s="12">
        <v>1.0</v>
      </c>
      <c r="H146" s="12">
        <v>4000.0</v>
      </c>
      <c r="I146" s="12">
        <v>4000.0</v>
      </c>
      <c r="J146" s="13"/>
      <c r="K146" s="14">
        <v>129.0</v>
      </c>
      <c r="L146" s="15">
        <v>6495.85</v>
      </c>
      <c r="M146" s="16" t="s">
        <v>630</v>
      </c>
      <c r="N146" s="17" t="s">
        <v>50</v>
      </c>
      <c r="O146" s="18" t="s">
        <v>51</v>
      </c>
      <c r="P146" s="19">
        <v>2.91000000042E11</v>
      </c>
      <c r="Q146" s="20" t="s">
        <v>630</v>
      </c>
      <c r="R146" s="21" t="s">
        <v>631</v>
      </c>
      <c r="S146" s="22">
        <f t="shared" si="1"/>
        <v>1</v>
      </c>
      <c r="T146" s="19" t="s">
        <v>69</v>
      </c>
      <c r="U146" s="19" t="s">
        <v>560</v>
      </c>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2">
        <v>1.0</v>
      </c>
    </row>
    <row r="147">
      <c r="A147" s="10" t="s">
        <v>40</v>
      </c>
      <c r="B147" s="11" t="s">
        <v>632</v>
      </c>
      <c r="C147" s="11" t="s">
        <v>633</v>
      </c>
      <c r="D147" s="11" t="s">
        <v>47</v>
      </c>
      <c r="E147" s="11" t="s">
        <v>72</v>
      </c>
      <c r="F147" s="12">
        <v>1.0</v>
      </c>
      <c r="G147" s="12">
        <v>1.0</v>
      </c>
      <c r="H147" s="12">
        <v>8200.0</v>
      </c>
      <c r="I147" s="12">
        <v>8200.0</v>
      </c>
      <c r="J147" s="20" t="s">
        <v>634</v>
      </c>
      <c r="K147" s="25">
        <v>130.0</v>
      </c>
      <c r="L147" s="26">
        <v>6485.89</v>
      </c>
      <c r="M147" s="27" t="s">
        <v>635</v>
      </c>
      <c r="N147" s="17" t="s">
        <v>50</v>
      </c>
      <c r="O147" s="18" t="s">
        <v>51</v>
      </c>
      <c r="P147" s="19">
        <v>2.91000000092E11</v>
      </c>
      <c r="Q147" s="20" t="s">
        <v>636</v>
      </c>
      <c r="R147" s="21" t="s">
        <v>637</v>
      </c>
      <c r="S147" s="22">
        <f t="shared" si="1"/>
        <v>1</v>
      </c>
      <c r="T147" s="19" t="s">
        <v>69</v>
      </c>
      <c r="U147" s="19" t="s">
        <v>560</v>
      </c>
      <c r="V147" s="23"/>
      <c r="W147" s="23"/>
      <c r="X147" s="23"/>
      <c r="Y147" s="23"/>
      <c r="Z147" s="23"/>
      <c r="AA147" s="23"/>
      <c r="AB147" s="23"/>
      <c r="AC147" s="23"/>
      <c r="AD147" s="23"/>
      <c r="AE147" s="23"/>
      <c r="AF147" s="23"/>
      <c r="AG147" s="23"/>
      <c r="AH147" s="23"/>
      <c r="AI147" s="23"/>
      <c r="AJ147" s="23"/>
      <c r="AK147" s="23"/>
      <c r="AL147" s="23"/>
      <c r="AM147" s="23"/>
      <c r="AN147" s="23"/>
      <c r="AO147" s="22">
        <v>1.0</v>
      </c>
      <c r="AP147" s="23"/>
      <c r="AQ147" s="23"/>
      <c r="AR147" s="23"/>
      <c r="AS147" s="23"/>
    </row>
    <row r="148">
      <c r="A148" s="10" t="s">
        <v>40</v>
      </c>
      <c r="B148" s="11" t="s">
        <v>638</v>
      </c>
      <c r="C148" s="11" t="s">
        <v>639</v>
      </c>
      <c r="D148" s="11" t="s">
        <v>47</v>
      </c>
      <c r="E148" s="11" t="s">
        <v>72</v>
      </c>
      <c r="F148" s="12">
        <v>1.0</v>
      </c>
      <c r="G148" s="12">
        <v>1.0</v>
      </c>
      <c r="H148" s="12">
        <v>18990.0</v>
      </c>
      <c r="I148" s="12">
        <v>18990.0</v>
      </c>
      <c r="J148" s="13"/>
      <c r="K148" s="25">
        <v>131.0</v>
      </c>
      <c r="L148" s="26">
        <v>30543.25</v>
      </c>
      <c r="M148" s="27" t="s">
        <v>640</v>
      </c>
      <c r="N148" s="17" t="s">
        <v>50</v>
      </c>
      <c r="O148" s="18" t="s">
        <v>51</v>
      </c>
      <c r="P148" s="19">
        <v>2.91000000093E11</v>
      </c>
      <c r="Q148" s="20" t="s">
        <v>640</v>
      </c>
      <c r="R148" s="21" t="s">
        <v>641</v>
      </c>
      <c r="S148" s="22">
        <f t="shared" si="1"/>
        <v>1</v>
      </c>
      <c r="T148" s="19" t="s">
        <v>69</v>
      </c>
      <c r="U148" s="19" t="s">
        <v>560</v>
      </c>
      <c r="V148" s="23"/>
      <c r="W148" s="23"/>
      <c r="X148" s="23"/>
      <c r="Y148" s="23"/>
      <c r="Z148" s="23"/>
      <c r="AA148" s="23"/>
      <c r="AB148" s="23"/>
      <c r="AC148" s="23"/>
      <c r="AD148" s="23"/>
      <c r="AE148" s="23"/>
      <c r="AF148" s="23"/>
      <c r="AG148" s="23"/>
      <c r="AH148" s="23"/>
      <c r="AI148" s="23"/>
      <c r="AJ148" s="23"/>
      <c r="AK148" s="23"/>
      <c r="AL148" s="23"/>
      <c r="AM148" s="23"/>
      <c r="AN148" s="23"/>
      <c r="AO148" s="22">
        <v>1.0</v>
      </c>
      <c r="AP148" s="23"/>
      <c r="AQ148" s="23"/>
      <c r="AR148" s="23"/>
      <c r="AS148" s="23"/>
    </row>
    <row r="149">
      <c r="A149" s="10" t="s">
        <v>40</v>
      </c>
      <c r="B149" s="11" t="s">
        <v>642</v>
      </c>
      <c r="C149" s="11" t="s">
        <v>643</v>
      </c>
      <c r="D149" s="11" t="s">
        <v>47</v>
      </c>
      <c r="E149" s="11" t="s">
        <v>72</v>
      </c>
      <c r="F149" s="12">
        <v>1.0</v>
      </c>
      <c r="G149" s="12">
        <v>1.0</v>
      </c>
      <c r="H149" s="12">
        <v>27000.0</v>
      </c>
      <c r="I149" s="12">
        <v>27000.0</v>
      </c>
      <c r="J149" s="13"/>
      <c r="K149" s="25">
        <v>132.0</v>
      </c>
      <c r="L149" s="26">
        <v>36955.03</v>
      </c>
      <c r="M149" s="27" t="s">
        <v>644</v>
      </c>
      <c r="N149" s="17" t="s">
        <v>50</v>
      </c>
      <c r="O149" s="18" t="s">
        <v>51</v>
      </c>
      <c r="P149" s="19">
        <v>2.91000000094E11</v>
      </c>
      <c r="Q149" s="20" t="s">
        <v>644</v>
      </c>
      <c r="R149" s="21" t="s">
        <v>645</v>
      </c>
      <c r="S149" s="22">
        <f t="shared" si="1"/>
        <v>1</v>
      </c>
      <c r="T149" s="19" t="s">
        <v>69</v>
      </c>
      <c r="U149" s="19" t="s">
        <v>560</v>
      </c>
      <c r="V149" s="23"/>
      <c r="W149" s="23"/>
      <c r="X149" s="23"/>
      <c r="Y149" s="23"/>
      <c r="Z149" s="23"/>
      <c r="AA149" s="23"/>
      <c r="AB149" s="23"/>
      <c r="AC149" s="23"/>
      <c r="AD149" s="23"/>
      <c r="AE149" s="23"/>
      <c r="AF149" s="23"/>
      <c r="AG149" s="23"/>
      <c r="AH149" s="23"/>
      <c r="AI149" s="23"/>
      <c r="AJ149" s="23"/>
      <c r="AK149" s="23"/>
      <c r="AL149" s="23"/>
      <c r="AM149" s="23"/>
      <c r="AN149" s="23"/>
      <c r="AO149" s="22">
        <v>1.0</v>
      </c>
      <c r="AP149" s="23"/>
      <c r="AQ149" s="23"/>
      <c r="AR149" s="23"/>
      <c r="AS149" s="23"/>
    </row>
    <row r="150" ht="105.75" customHeight="1">
      <c r="A150" s="10" t="s">
        <v>44</v>
      </c>
      <c r="B150" s="11" t="s">
        <v>646</v>
      </c>
      <c r="C150" s="11" t="s">
        <v>647</v>
      </c>
      <c r="D150" s="11" t="s">
        <v>467</v>
      </c>
      <c r="E150" s="11" t="s">
        <v>72</v>
      </c>
      <c r="F150" s="12"/>
      <c r="G150" s="12">
        <v>1.0</v>
      </c>
      <c r="H150" s="12">
        <v>950.0</v>
      </c>
      <c r="I150" s="12">
        <v>950.0</v>
      </c>
      <c r="J150" s="20"/>
      <c r="K150" s="14">
        <v>133.0</v>
      </c>
      <c r="L150" s="15">
        <v>1023.72</v>
      </c>
      <c r="M150" s="16" t="s">
        <v>648</v>
      </c>
      <c r="N150" s="17" t="s">
        <v>50</v>
      </c>
      <c r="O150" s="18" t="s">
        <v>51</v>
      </c>
      <c r="P150" s="19">
        <v>2.91000000056E11</v>
      </c>
      <c r="Q150" s="20" t="s">
        <v>648</v>
      </c>
      <c r="R150" s="21" t="s">
        <v>649</v>
      </c>
      <c r="S150" s="22">
        <f t="shared" si="1"/>
        <v>2</v>
      </c>
      <c r="T150" s="19" t="s">
        <v>53</v>
      </c>
      <c r="U150" s="19" t="s">
        <v>560</v>
      </c>
      <c r="V150" s="23"/>
      <c r="W150" s="23"/>
      <c r="X150" s="23"/>
      <c r="Y150" s="23"/>
      <c r="Z150" s="23"/>
      <c r="AA150" s="23"/>
      <c r="AB150" s="23"/>
      <c r="AC150" s="23"/>
      <c r="AD150" s="23"/>
      <c r="AE150" s="23"/>
      <c r="AF150" s="22"/>
      <c r="AG150" s="22"/>
      <c r="AH150" s="23"/>
      <c r="AI150" s="23"/>
      <c r="AJ150" s="23"/>
      <c r="AK150" s="23"/>
      <c r="AL150" s="23"/>
      <c r="AM150" s="23"/>
      <c r="AN150" s="23"/>
      <c r="AO150" s="23"/>
      <c r="AP150" s="23"/>
      <c r="AQ150" s="23"/>
      <c r="AR150" s="23"/>
      <c r="AS150" s="23">
        <f>1+1</f>
        <v>2</v>
      </c>
    </row>
    <row r="151">
      <c r="A151" s="10" t="s">
        <v>44</v>
      </c>
      <c r="B151" s="11" t="s">
        <v>650</v>
      </c>
      <c r="C151" s="11" t="s">
        <v>651</v>
      </c>
      <c r="D151" s="11" t="s">
        <v>467</v>
      </c>
      <c r="E151" s="11" t="s">
        <v>72</v>
      </c>
      <c r="F151" s="12"/>
      <c r="G151" s="12">
        <v>2.0</v>
      </c>
      <c r="H151" s="12">
        <v>600.0</v>
      </c>
      <c r="I151" s="12">
        <v>600.0</v>
      </c>
      <c r="J151" s="20" t="s">
        <v>652</v>
      </c>
      <c r="K151" s="17">
        <v>134.0</v>
      </c>
      <c r="L151" s="29"/>
      <c r="M151" s="17"/>
      <c r="N151" s="17" t="s">
        <v>84</v>
      </c>
      <c r="O151" s="18"/>
      <c r="P151" s="19"/>
      <c r="Q151" s="20" t="s">
        <v>653</v>
      </c>
      <c r="R151" s="21" t="s">
        <v>650</v>
      </c>
      <c r="S151" s="22">
        <f t="shared" si="1"/>
        <v>4</v>
      </c>
      <c r="T151" s="19" t="s">
        <v>53</v>
      </c>
      <c r="U151" s="19" t="s">
        <v>560</v>
      </c>
      <c r="V151" s="23"/>
      <c r="W151" s="23"/>
      <c r="X151" s="23"/>
      <c r="Y151" s="23"/>
      <c r="Z151" s="23"/>
      <c r="AA151" s="23"/>
      <c r="AB151" s="23"/>
      <c r="AC151" s="23"/>
      <c r="AD151" s="23"/>
      <c r="AE151" s="23"/>
      <c r="AF151" s="22"/>
      <c r="AG151" s="22"/>
      <c r="AH151" s="23"/>
      <c r="AI151" s="23"/>
      <c r="AJ151" s="23"/>
      <c r="AK151" s="23"/>
      <c r="AL151" s="23"/>
      <c r="AM151" s="23"/>
      <c r="AN151" s="23"/>
      <c r="AO151" s="23"/>
      <c r="AP151" s="23"/>
      <c r="AQ151" s="23"/>
      <c r="AR151" s="23"/>
      <c r="AS151" s="23">
        <f>2+2</f>
        <v>4</v>
      </c>
    </row>
    <row r="152" ht="53.25" customHeight="1">
      <c r="A152" s="10" t="s">
        <v>44</v>
      </c>
      <c r="B152" s="11" t="s">
        <v>654</v>
      </c>
      <c r="C152" s="11" t="s">
        <v>655</v>
      </c>
      <c r="D152" s="11" t="s">
        <v>47</v>
      </c>
      <c r="E152" s="11" t="s">
        <v>72</v>
      </c>
      <c r="F152" s="12">
        <v>1.0</v>
      </c>
      <c r="G152" s="12">
        <v>1.0</v>
      </c>
      <c r="H152" s="12">
        <v>3350.0</v>
      </c>
      <c r="I152" s="12">
        <v>3350.0</v>
      </c>
      <c r="J152" s="13"/>
      <c r="K152" s="14">
        <v>135.0</v>
      </c>
      <c r="L152" s="15">
        <v>11279.13</v>
      </c>
      <c r="M152" s="16" t="s">
        <v>656</v>
      </c>
      <c r="N152" s="17" t="s">
        <v>50</v>
      </c>
      <c r="O152" s="18" t="s">
        <v>51</v>
      </c>
      <c r="P152" s="19">
        <v>2.91000000021E11</v>
      </c>
      <c r="Q152" s="20" t="s">
        <v>656</v>
      </c>
      <c r="R152" s="21" t="s">
        <v>657</v>
      </c>
      <c r="S152" s="22">
        <f t="shared" si="1"/>
        <v>4</v>
      </c>
      <c r="T152" s="19" t="s">
        <v>69</v>
      </c>
      <c r="U152" s="19" t="s">
        <v>560</v>
      </c>
      <c r="V152" s="23"/>
      <c r="W152" s="23"/>
      <c r="X152" s="24">
        <v>1.0</v>
      </c>
      <c r="Y152" s="23"/>
      <c r="Z152" s="23"/>
      <c r="AA152" s="23"/>
      <c r="AB152" s="24"/>
      <c r="AC152" s="24">
        <v>1.0</v>
      </c>
      <c r="AD152" s="23"/>
      <c r="AE152" s="23"/>
      <c r="AF152" s="24"/>
      <c r="AG152" s="24">
        <v>1.0</v>
      </c>
      <c r="AH152" s="23"/>
      <c r="AI152" s="23"/>
      <c r="AJ152" s="23"/>
      <c r="AK152" s="23"/>
      <c r="AL152" s="23"/>
      <c r="AM152" s="23"/>
      <c r="AN152" s="23"/>
      <c r="AO152" s="23"/>
      <c r="AP152" s="23"/>
      <c r="AQ152" s="23"/>
      <c r="AR152" s="23"/>
      <c r="AS152" s="22">
        <v>1.0</v>
      </c>
    </row>
    <row r="153">
      <c r="A153" s="10" t="s">
        <v>44</v>
      </c>
      <c r="B153" s="11" t="s">
        <v>658</v>
      </c>
      <c r="C153" s="11" t="s">
        <v>659</v>
      </c>
      <c r="D153" s="11" t="s">
        <v>47</v>
      </c>
      <c r="E153" s="11" t="s">
        <v>72</v>
      </c>
      <c r="F153" s="12">
        <v>1.0</v>
      </c>
      <c r="G153" s="12">
        <v>1.0</v>
      </c>
      <c r="H153" s="12">
        <v>1000.0</v>
      </c>
      <c r="I153" s="12">
        <v>1000.0</v>
      </c>
      <c r="J153" s="13"/>
      <c r="K153" s="14">
        <v>136.0</v>
      </c>
      <c r="L153" s="15">
        <v>9449.95</v>
      </c>
      <c r="M153" s="16" t="s">
        <v>660</v>
      </c>
      <c r="N153" s="17" t="s">
        <v>50</v>
      </c>
      <c r="O153" s="18" t="s">
        <v>51</v>
      </c>
      <c r="P153" s="19">
        <v>2.91000000023E11</v>
      </c>
      <c r="Q153" s="20" t="s">
        <v>660</v>
      </c>
      <c r="R153" s="21" t="s">
        <v>661</v>
      </c>
      <c r="S153" s="22">
        <f t="shared" si="1"/>
        <v>1</v>
      </c>
      <c r="T153" s="19" t="s">
        <v>69</v>
      </c>
      <c r="U153" s="19" t="s">
        <v>560</v>
      </c>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2">
        <v>1.0</v>
      </c>
    </row>
    <row r="154">
      <c r="A154" s="10" t="s">
        <v>44</v>
      </c>
      <c r="B154" s="11" t="s">
        <v>662</v>
      </c>
      <c r="C154" s="11" t="s">
        <v>663</v>
      </c>
      <c r="D154" s="11" t="s">
        <v>47</v>
      </c>
      <c r="E154" s="11" t="s">
        <v>72</v>
      </c>
      <c r="F154" s="12">
        <v>1.0</v>
      </c>
      <c r="G154" s="12">
        <v>1.0</v>
      </c>
      <c r="H154" s="12">
        <v>350.0</v>
      </c>
      <c r="I154" s="12">
        <v>350.0</v>
      </c>
      <c r="J154" s="13"/>
      <c r="K154" s="14">
        <v>137.0</v>
      </c>
      <c r="L154" s="15">
        <v>3114.34</v>
      </c>
      <c r="M154" s="16" t="s">
        <v>664</v>
      </c>
      <c r="N154" s="17" t="s">
        <v>50</v>
      </c>
      <c r="O154" s="18" t="s">
        <v>51</v>
      </c>
      <c r="P154" s="19">
        <v>2.91000000011E11</v>
      </c>
      <c r="Q154" s="20" t="s">
        <v>664</v>
      </c>
      <c r="R154" s="21" t="s">
        <v>665</v>
      </c>
      <c r="S154" s="22">
        <f t="shared" si="1"/>
        <v>3</v>
      </c>
      <c r="T154" s="19" t="s">
        <v>69</v>
      </c>
      <c r="U154" s="19" t="s">
        <v>560</v>
      </c>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2">
        <f>1+1+1</f>
        <v>3</v>
      </c>
    </row>
    <row r="155">
      <c r="A155" s="10" t="s">
        <v>30</v>
      </c>
      <c r="B155" s="28" t="s">
        <v>666</v>
      </c>
      <c r="C155" s="11" t="s">
        <v>655</v>
      </c>
      <c r="D155" s="11" t="s">
        <v>47</v>
      </c>
      <c r="E155" s="11" t="s">
        <v>72</v>
      </c>
      <c r="F155" s="12">
        <v>1.0</v>
      </c>
      <c r="G155" s="12">
        <v>1.0</v>
      </c>
      <c r="H155" s="12">
        <v>2600.0</v>
      </c>
      <c r="I155" s="12">
        <v>2600.0</v>
      </c>
      <c r="J155" s="20"/>
      <c r="K155" s="14">
        <v>138.0</v>
      </c>
      <c r="L155" s="15">
        <v>5243.03</v>
      </c>
      <c r="M155" s="16" t="s">
        <v>667</v>
      </c>
      <c r="N155" s="17" t="s">
        <v>50</v>
      </c>
      <c r="O155" s="18" t="s">
        <v>51</v>
      </c>
      <c r="P155" s="19">
        <v>2.91000000031E11</v>
      </c>
      <c r="Q155" s="20" t="s">
        <v>667</v>
      </c>
      <c r="R155" s="21" t="s">
        <v>668</v>
      </c>
      <c r="S155" s="22">
        <f t="shared" si="1"/>
        <v>2</v>
      </c>
      <c r="T155" s="19" t="s">
        <v>69</v>
      </c>
      <c r="U155" s="19" t="s">
        <v>560</v>
      </c>
      <c r="V155" s="23"/>
      <c r="W155" s="23"/>
      <c r="X155" s="23"/>
      <c r="Y155" s="23"/>
      <c r="Z155" s="23"/>
      <c r="AA155" s="23"/>
      <c r="AB155" s="23"/>
      <c r="AC155" s="23"/>
      <c r="AD155" s="22"/>
      <c r="AE155" s="22">
        <f>1+1</f>
        <v>2</v>
      </c>
      <c r="AF155" s="23"/>
      <c r="AG155" s="23"/>
      <c r="AH155" s="23"/>
      <c r="AI155" s="23"/>
      <c r="AJ155" s="23"/>
      <c r="AK155" s="23"/>
      <c r="AL155" s="23"/>
      <c r="AM155" s="23"/>
      <c r="AN155" s="23"/>
      <c r="AO155" s="23"/>
      <c r="AP155" s="23"/>
      <c r="AQ155" s="23"/>
      <c r="AR155" s="23"/>
      <c r="AS155" s="23"/>
    </row>
    <row r="156" ht="122.25" customHeight="1">
      <c r="A156" s="10" t="s">
        <v>36</v>
      </c>
      <c r="B156" s="11" t="s">
        <v>669</v>
      </c>
      <c r="C156" s="11" t="s">
        <v>670</v>
      </c>
      <c r="D156" s="11" t="s">
        <v>47</v>
      </c>
      <c r="E156" s="11" t="s">
        <v>48</v>
      </c>
      <c r="F156" s="12">
        <v>2.0</v>
      </c>
      <c r="G156" s="12">
        <v>2.0</v>
      </c>
      <c r="H156" s="12">
        <v>4190.0</v>
      </c>
      <c r="I156" s="12">
        <v>8380.0</v>
      </c>
      <c r="J156" s="20" t="s">
        <v>671</v>
      </c>
      <c r="K156" s="25">
        <v>139.0</v>
      </c>
      <c r="L156" s="26">
        <v>4519.0</v>
      </c>
      <c r="M156" s="27" t="s">
        <v>672</v>
      </c>
      <c r="N156" s="17" t="s">
        <v>50</v>
      </c>
      <c r="O156" s="18" t="s">
        <v>51</v>
      </c>
      <c r="P156" s="19">
        <v>2.91000000095E11</v>
      </c>
      <c r="Q156" s="20" t="s">
        <v>673</v>
      </c>
      <c r="R156" s="21" t="s">
        <v>674</v>
      </c>
      <c r="S156" s="22">
        <f t="shared" si="1"/>
        <v>3</v>
      </c>
      <c r="T156" s="19" t="s">
        <v>69</v>
      </c>
      <c r="U156" s="19" t="s">
        <v>560</v>
      </c>
      <c r="V156" s="23"/>
      <c r="W156" s="23"/>
      <c r="X156" s="23"/>
      <c r="Y156" s="23"/>
      <c r="Z156" s="23"/>
      <c r="AA156" s="23"/>
      <c r="AB156" s="23"/>
      <c r="AC156" s="23"/>
      <c r="AD156" s="23"/>
      <c r="AE156" s="23"/>
      <c r="AF156" s="23"/>
      <c r="AG156" s="23"/>
      <c r="AH156" s="22"/>
      <c r="AI156" s="22"/>
      <c r="AJ156" s="22"/>
      <c r="AK156" s="22">
        <v>2.0</v>
      </c>
      <c r="AL156" s="23"/>
      <c r="AM156" s="23"/>
      <c r="AN156" s="23"/>
      <c r="AO156" s="23"/>
      <c r="AP156" s="23"/>
      <c r="AQ156" s="24">
        <v>1.0</v>
      </c>
      <c r="AR156" s="23"/>
      <c r="AS156" s="23"/>
    </row>
    <row r="157">
      <c r="A157" s="10" t="s">
        <v>34</v>
      </c>
      <c r="B157" s="11" t="s">
        <v>675</v>
      </c>
      <c r="C157" s="11" t="s">
        <v>676</v>
      </c>
      <c r="D157" s="11" t="s">
        <v>505</v>
      </c>
      <c r="E157" s="11" t="s">
        <v>48</v>
      </c>
      <c r="F157" s="12">
        <v>1.0</v>
      </c>
      <c r="G157" s="12">
        <v>1.0</v>
      </c>
      <c r="H157" s="12">
        <v>144.79</v>
      </c>
      <c r="I157" s="12">
        <v>144.79</v>
      </c>
      <c r="J157" s="13"/>
      <c r="K157" s="14">
        <v>140.0</v>
      </c>
      <c r="L157" s="15">
        <v>217.39</v>
      </c>
      <c r="M157" s="16" t="s">
        <v>677</v>
      </c>
      <c r="N157" s="17" t="s">
        <v>50</v>
      </c>
      <c r="O157" s="18" t="s">
        <v>51</v>
      </c>
      <c r="P157" s="19">
        <v>2.91000000062E11</v>
      </c>
      <c r="Q157" s="20" t="s">
        <v>677</v>
      </c>
      <c r="R157" s="21" t="s">
        <v>678</v>
      </c>
      <c r="S157" s="22">
        <f t="shared" si="1"/>
        <v>22</v>
      </c>
      <c r="T157" s="19" t="s">
        <v>53</v>
      </c>
      <c r="U157" s="19" t="s">
        <v>560</v>
      </c>
      <c r="V157" s="23"/>
      <c r="W157" s="23"/>
      <c r="X157" s="24">
        <v>5.0</v>
      </c>
      <c r="Y157" s="23"/>
      <c r="Z157" s="23"/>
      <c r="AA157" s="23"/>
      <c r="AB157" s="23"/>
      <c r="AC157" s="23"/>
      <c r="AD157" s="23"/>
      <c r="AE157" s="23"/>
      <c r="AF157" s="23"/>
      <c r="AG157" s="24">
        <v>2.0</v>
      </c>
      <c r="AH157" s="24"/>
      <c r="AI157" s="24">
        <v>1.0</v>
      </c>
      <c r="AJ157" s="23"/>
      <c r="AK157" s="23"/>
      <c r="AL157" s="23"/>
      <c r="AM157" s="23">
        <f>7+7</f>
        <v>14</v>
      </c>
      <c r="AN157" s="23"/>
      <c r="AO157" s="23"/>
      <c r="AP157" s="23"/>
      <c r="AQ157" s="23"/>
      <c r="AR157" s="23"/>
      <c r="AS157" s="22"/>
    </row>
    <row r="158">
      <c r="A158" s="10" t="s">
        <v>40</v>
      </c>
      <c r="B158" s="32" t="s">
        <v>679</v>
      </c>
      <c r="C158" s="11" t="s">
        <v>680</v>
      </c>
      <c r="D158" s="11" t="s">
        <v>47</v>
      </c>
      <c r="E158" s="11" t="s">
        <v>72</v>
      </c>
      <c r="F158" s="12">
        <v>1.0</v>
      </c>
      <c r="G158" s="12">
        <v>1.0</v>
      </c>
      <c r="H158" s="12">
        <v>11290.0</v>
      </c>
      <c r="I158" s="12">
        <v>11290.0</v>
      </c>
      <c r="J158" s="20" t="s">
        <v>671</v>
      </c>
      <c r="K158" s="25">
        <v>141.0</v>
      </c>
      <c r="L158" s="26">
        <v>18158.36</v>
      </c>
      <c r="M158" s="27" t="s">
        <v>681</v>
      </c>
      <c r="N158" s="17" t="s">
        <v>50</v>
      </c>
      <c r="O158" s="18" t="s">
        <v>51</v>
      </c>
      <c r="P158" s="19">
        <v>2.91000000096E11</v>
      </c>
      <c r="Q158" s="42" t="s">
        <v>682</v>
      </c>
      <c r="R158" s="50" t="s">
        <v>683</v>
      </c>
      <c r="S158" s="22">
        <f t="shared" si="1"/>
        <v>1</v>
      </c>
      <c r="T158" s="19" t="s">
        <v>69</v>
      </c>
      <c r="U158" s="19" t="s">
        <v>560</v>
      </c>
      <c r="V158" s="23"/>
      <c r="W158" s="23"/>
      <c r="X158" s="23"/>
      <c r="Y158" s="23"/>
      <c r="Z158" s="23"/>
      <c r="AA158" s="23"/>
      <c r="AB158" s="23"/>
      <c r="AC158" s="23"/>
      <c r="AD158" s="23"/>
      <c r="AE158" s="23"/>
      <c r="AF158" s="23"/>
      <c r="AG158" s="23"/>
      <c r="AH158" s="23"/>
      <c r="AI158" s="23"/>
      <c r="AJ158" s="23"/>
      <c r="AK158" s="23"/>
      <c r="AL158" s="23"/>
      <c r="AM158" s="23"/>
      <c r="AN158" s="23"/>
      <c r="AO158" s="22">
        <v>1.0</v>
      </c>
      <c r="AP158" s="23"/>
      <c r="AQ158" s="23"/>
      <c r="AR158" s="23"/>
      <c r="AS158" s="23"/>
    </row>
    <row r="159">
      <c r="A159" s="10" t="s">
        <v>23</v>
      </c>
      <c r="B159" s="11" t="s">
        <v>684</v>
      </c>
      <c r="C159" s="11" t="s">
        <v>685</v>
      </c>
      <c r="D159" s="11" t="s">
        <v>47</v>
      </c>
      <c r="E159" s="11" t="s">
        <v>72</v>
      </c>
      <c r="F159" s="12">
        <v>1.0</v>
      </c>
      <c r="G159" s="12">
        <v>2.0</v>
      </c>
      <c r="H159" s="12">
        <v>1196.69</v>
      </c>
      <c r="I159" s="12">
        <v>2393.38</v>
      </c>
      <c r="J159" s="20" t="s">
        <v>671</v>
      </c>
      <c r="K159" s="25">
        <v>142.0</v>
      </c>
      <c r="L159" s="26">
        <v>2341.16</v>
      </c>
      <c r="M159" s="27" t="s">
        <v>686</v>
      </c>
      <c r="N159" s="17" t="s">
        <v>50</v>
      </c>
      <c r="O159" s="18" t="s">
        <v>51</v>
      </c>
      <c r="P159" s="51">
        <v>2.91000000097E11</v>
      </c>
      <c r="Q159" s="42" t="s">
        <v>687</v>
      </c>
      <c r="R159" s="43" t="s">
        <v>684</v>
      </c>
      <c r="S159" s="22">
        <f t="shared" si="1"/>
        <v>3</v>
      </c>
      <c r="T159" s="19" t="s">
        <v>69</v>
      </c>
      <c r="U159" s="19" t="s">
        <v>560</v>
      </c>
      <c r="V159" s="23"/>
      <c r="W159" s="23"/>
      <c r="X159" s="22">
        <v>2.0</v>
      </c>
      <c r="Y159" s="23"/>
      <c r="Z159" s="23"/>
      <c r="AA159" s="23"/>
      <c r="AB159" s="23"/>
      <c r="AC159" s="23"/>
      <c r="AD159" s="23"/>
      <c r="AE159" s="23"/>
      <c r="AF159" s="24"/>
      <c r="AG159" s="24">
        <v>1.0</v>
      </c>
      <c r="AH159" s="23"/>
      <c r="AI159" s="23"/>
      <c r="AJ159" s="23"/>
      <c r="AK159" s="23"/>
      <c r="AL159" s="23"/>
      <c r="AM159" s="23"/>
      <c r="AN159" s="23"/>
      <c r="AO159" s="23"/>
      <c r="AP159" s="23"/>
      <c r="AQ159" s="23"/>
      <c r="AR159" s="23"/>
      <c r="AS159" s="23"/>
    </row>
    <row r="160">
      <c r="A160" s="10" t="s">
        <v>44</v>
      </c>
      <c r="B160" s="11" t="s">
        <v>688</v>
      </c>
      <c r="C160" s="11" t="s">
        <v>689</v>
      </c>
      <c r="D160" s="11" t="s">
        <v>47</v>
      </c>
      <c r="E160" s="11" t="s">
        <v>48</v>
      </c>
      <c r="F160" s="12">
        <v>1.0</v>
      </c>
      <c r="G160" s="12">
        <v>1.0</v>
      </c>
      <c r="H160" s="12">
        <v>460.0</v>
      </c>
      <c r="I160" s="12">
        <v>460.0</v>
      </c>
      <c r="J160" s="34"/>
      <c r="K160" s="35">
        <v>143.0</v>
      </c>
      <c r="L160" s="36">
        <v>568.26</v>
      </c>
      <c r="M160" s="37" t="s">
        <v>690</v>
      </c>
      <c r="N160" s="38" t="s">
        <v>50</v>
      </c>
      <c r="O160" s="39" t="s">
        <v>51</v>
      </c>
      <c r="P160" s="24">
        <v>2.91000000043E11</v>
      </c>
      <c r="Q160" s="40" t="s">
        <v>690</v>
      </c>
      <c r="R160" s="41" t="s">
        <v>691</v>
      </c>
      <c r="S160" s="23">
        <f t="shared" si="1"/>
        <v>6</v>
      </c>
      <c r="T160" s="19" t="s">
        <v>53</v>
      </c>
      <c r="U160" s="24" t="s">
        <v>560</v>
      </c>
      <c r="V160" s="23"/>
      <c r="W160" s="23"/>
      <c r="X160" s="23"/>
      <c r="Y160" s="23"/>
      <c r="Z160" s="23"/>
      <c r="AA160" s="23"/>
      <c r="AB160" s="23"/>
      <c r="AC160" s="23"/>
      <c r="AD160" s="23"/>
      <c r="AE160" s="23"/>
      <c r="AF160" s="23"/>
      <c r="AG160" s="23"/>
      <c r="AH160" s="24"/>
      <c r="AI160" s="24"/>
      <c r="AJ160" s="24"/>
      <c r="AK160" s="24">
        <v>2.0</v>
      </c>
      <c r="AL160" s="23"/>
      <c r="AM160" s="23"/>
      <c r="AN160" s="23"/>
      <c r="AO160" s="23"/>
      <c r="AP160" s="23"/>
      <c r="AQ160" s="24">
        <v>2.0</v>
      </c>
      <c r="AR160" s="23"/>
      <c r="AS160" s="22">
        <f>1+1</f>
        <v>2</v>
      </c>
    </row>
    <row r="161">
      <c r="A161" s="10" t="s">
        <v>44</v>
      </c>
      <c r="B161" s="11" t="s">
        <v>692</v>
      </c>
      <c r="C161" s="11" t="s">
        <v>651</v>
      </c>
      <c r="D161" s="11" t="s">
        <v>47</v>
      </c>
      <c r="E161" s="11" t="s">
        <v>72</v>
      </c>
      <c r="F161" s="12">
        <v>1.0</v>
      </c>
      <c r="G161" s="12">
        <v>1.0</v>
      </c>
      <c r="H161" s="12">
        <v>1100.0</v>
      </c>
      <c r="I161" s="12">
        <v>1100.0</v>
      </c>
      <c r="J161" s="34"/>
      <c r="K161" s="52">
        <v>144.0</v>
      </c>
      <c r="L161" s="53">
        <v>1553.34</v>
      </c>
      <c r="M161" s="54" t="s">
        <v>693</v>
      </c>
      <c r="N161" s="38" t="s">
        <v>50</v>
      </c>
      <c r="O161" s="39" t="s">
        <v>51</v>
      </c>
      <c r="P161" s="24">
        <v>2.91000000098E11</v>
      </c>
      <c r="Q161" s="40" t="s">
        <v>693</v>
      </c>
      <c r="R161" s="41" t="s">
        <v>694</v>
      </c>
      <c r="S161" s="23">
        <f t="shared" si="1"/>
        <v>1</v>
      </c>
      <c r="T161" s="24" t="s">
        <v>53</v>
      </c>
      <c r="U161" s="24" t="s">
        <v>560</v>
      </c>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2">
        <v>1.0</v>
      </c>
    </row>
    <row r="162">
      <c r="A162" s="10" t="s">
        <v>40</v>
      </c>
      <c r="B162" s="11" t="s">
        <v>695</v>
      </c>
      <c r="C162" s="11" t="s">
        <v>696</v>
      </c>
      <c r="D162" s="11" t="s">
        <v>47</v>
      </c>
      <c r="E162" s="11" t="s">
        <v>72</v>
      </c>
      <c r="F162" s="12">
        <v>1.0</v>
      </c>
      <c r="G162" s="12">
        <v>1.0</v>
      </c>
      <c r="H162" s="12">
        <v>40000.0</v>
      </c>
      <c r="I162" s="12">
        <v>40000.0</v>
      </c>
      <c r="J162" s="20" t="s">
        <v>671</v>
      </c>
      <c r="K162" s="25">
        <v>145.0</v>
      </c>
      <c r="L162" s="26">
        <v>60755.33</v>
      </c>
      <c r="M162" s="27" t="s">
        <v>697</v>
      </c>
      <c r="N162" s="17" t="s">
        <v>50</v>
      </c>
      <c r="O162" s="18" t="s">
        <v>51</v>
      </c>
      <c r="P162" s="19">
        <v>2.91000000099E11</v>
      </c>
      <c r="Q162" s="20" t="s">
        <v>697</v>
      </c>
      <c r="R162" s="21" t="s">
        <v>698</v>
      </c>
      <c r="S162" s="22">
        <f t="shared" si="1"/>
        <v>1</v>
      </c>
      <c r="T162" s="19" t="s">
        <v>69</v>
      </c>
      <c r="U162" s="19" t="s">
        <v>560</v>
      </c>
      <c r="V162" s="23"/>
      <c r="W162" s="23"/>
      <c r="X162" s="23"/>
      <c r="Y162" s="23"/>
      <c r="Z162" s="23"/>
      <c r="AA162" s="23"/>
      <c r="AB162" s="23"/>
      <c r="AC162" s="23"/>
      <c r="AD162" s="23"/>
      <c r="AE162" s="23"/>
      <c r="AF162" s="23"/>
      <c r="AG162" s="23"/>
      <c r="AH162" s="23"/>
      <c r="AI162" s="23"/>
      <c r="AJ162" s="23"/>
      <c r="AK162" s="23"/>
      <c r="AL162" s="23"/>
      <c r="AM162" s="23"/>
      <c r="AN162" s="23"/>
      <c r="AO162" s="22">
        <v>1.0</v>
      </c>
      <c r="AP162" s="23"/>
      <c r="AQ162" s="23"/>
      <c r="AR162" s="23"/>
      <c r="AS162" s="23"/>
    </row>
    <row r="163">
      <c r="A163" s="10" t="s">
        <v>36</v>
      </c>
      <c r="B163" s="11" t="s">
        <v>699</v>
      </c>
      <c r="C163" s="11" t="s">
        <v>700</v>
      </c>
      <c r="D163" s="11" t="s">
        <v>47</v>
      </c>
      <c r="E163" s="11" t="s">
        <v>72</v>
      </c>
      <c r="F163" s="12">
        <v>4.0</v>
      </c>
      <c r="G163" s="12">
        <v>4.0</v>
      </c>
      <c r="H163" s="12">
        <v>240.8</v>
      </c>
      <c r="I163" s="12">
        <v>963.2</v>
      </c>
      <c r="J163" s="13"/>
      <c r="K163" s="25">
        <v>146.0</v>
      </c>
      <c r="L163" s="26">
        <v>563.43</v>
      </c>
      <c r="M163" s="27" t="s">
        <v>701</v>
      </c>
      <c r="N163" s="17" t="s">
        <v>50</v>
      </c>
      <c r="O163" s="18" t="s">
        <v>51</v>
      </c>
      <c r="P163" s="19">
        <v>2.91000000047E11</v>
      </c>
      <c r="Q163" s="20" t="s">
        <v>701</v>
      </c>
      <c r="R163" s="21" t="s">
        <v>702</v>
      </c>
      <c r="S163" s="22">
        <f t="shared" si="1"/>
        <v>12</v>
      </c>
      <c r="T163" s="19" t="s">
        <v>69</v>
      </c>
      <c r="U163" s="19" t="s">
        <v>560</v>
      </c>
      <c r="V163" s="23"/>
      <c r="W163" s="24">
        <v>4.0</v>
      </c>
      <c r="X163" s="23"/>
      <c r="Y163" s="23"/>
      <c r="Z163" s="23"/>
      <c r="AA163" s="23"/>
      <c r="AB163" s="23"/>
      <c r="AC163" s="23"/>
      <c r="AD163" s="23"/>
      <c r="AE163" s="23"/>
      <c r="AF163" s="23"/>
      <c r="AG163" s="23"/>
      <c r="AH163" s="22"/>
      <c r="AI163" s="22"/>
      <c r="AJ163" s="22"/>
      <c r="AK163" s="22">
        <v>4.0</v>
      </c>
      <c r="AL163" s="23"/>
      <c r="AM163" s="23"/>
      <c r="AN163" s="23"/>
      <c r="AO163" s="23"/>
      <c r="AP163" s="23"/>
      <c r="AQ163" s="24">
        <v>4.0</v>
      </c>
      <c r="AR163" s="23"/>
      <c r="AS163" s="23"/>
    </row>
    <row r="164">
      <c r="A164" s="10" t="s">
        <v>24</v>
      </c>
      <c r="B164" s="11" t="s">
        <v>703</v>
      </c>
      <c r="C164" s="11" t="s">
        <v>704</v>
      </c>
      <c r="D164" s="11" t="s">
        <v>47</v>
      </c>
      <c r="E164" s="11" t="s">
        <v>72</v>
      </c>
      <c r="F164" s="12">
        <v>1.0</v>
      </c>
      <c r="G164" s="12">
        <v>1.0</v>
      </c>
      <c r="H164" s="12">
        <v>2500.0</v>
      </c>
      <c r="I164" s="12">
        <v>2500.0</v>
      </c>
      <c r="J164" s="20" t="s">
        <v>671</v>
      </c>
      <c r="K164" s="35">
        <v>147.0</v>
      </c>
      <c r="L164" s="36">
        <v>1026.84</v>
      </c>
      <c r="M164" s="37" t="s">
        <v>705</v>
      </c>
      <c r="N164" s="17" t="s">
        <v>50</v>
      </c>
      <c r="O164" s="18" t="s">
        <v>51</v>
      </c>
      <c r="P164" s="19">
        <v>2.910000001E11</v>
      </c>
      <c r="Q164" s="20" t="s">
        <v>706</v>
      </c>
      <c r="R164" s="21" t="s">
        <v>707</v>
      </c>
      <c r="S164" s="22">
        <f t="shared" si="1"/>
        <v>2</v>
      </c>
      <c r="T164" s="19" t="s">
        <v>69</v>
      </c>
      <c r="U164" s="19" t="s">
        <v>560</v>
      </c>
      <c r="V164" s="23"/>
      <c r="W164" s="23"/>
      <c r="X164" s="23"/>
      <c r="Y164" s="22">
        <f>1+1</f>
        <v>2</v>
      </c>
      <c r="Z164" s="23"/>
      <c r="AA164" s="23"/>
      <c r="AB164" s="23"/>
      <c r="AC164" s="23"/>
      <c r="AD164" s="23"/>
      <c r="AE164" s="23"/>
      <c r="AF164" s="23"/>
      <c r="AG164" s="23"/>
      <c r="AH164" s="23"/>
      <c r="AI164" s="23"/>
      <c r="AJ164" s="23"/>
      <c r="AK164" s="23"/>
      <c r="AL164" s="23"/>
      <c r="AM164" s="23"/>
      <c r="AN164" s="23"/>
      <c r="AO164" s="23"/>
      <c r="AP164" s="23"/>
      <c r="AQ164" s="23"/>
      <c r="AR164" s="23"/>
      <c r="AS164" s="23"/>
    </row>
    <row r="165">
      <c r="A165" s="10" t="s">
        <v>23</v>
      </c>
      <c r="B165" s="11" t="s">
        <v>708</v>
      </c>
      <c r="C165" s="11" t="s">
        <v>709</v>
      </c>
      <c r="D165" s="11" t="s">
        <v>47</v>
      </c>
      <c r="E165" s="11" t="s">
        <v>72</v>
      </c>
      <c r="F165" s="12">
        <v>2.0</v>
      </c>
      <c r="G165" s="12">
        <v>2.0</v>
      </c>
      <c r="H165" s="12">
        <v>1443.33</v>
      </c>
      <c r="I165" s="12">
        <v>2886.66</v>
      </c>
      <c r="J165" s="13"/>
      <c r="K165" s="14">
        <v>148.0</v>
      </c>
      <c r="L165" s="15">
        <v>2900.12</v>
      </c>
      <c r="M165" s="16" t="s">
        <v>710</v>
      </c>
      <c r="N165" s="17" t="s">
        <v>50</v>
      </c>
      <c r="O165" s="18" t="s">
        <v>51</v>
      </c>
      <c r="P165" s="19">
        <v>2.91000000064E11</v>
      </c>
      <c r="Q165" s="20" t="s">
        <v>710</v>
      </c>
      <c r="R165" s="21" t="s">
        <v>711</v>
      </c>
      <c r="S165" s="22">
        <f t="shared" si="1"/>
        <v>3</v>
      </c>
      <c r="T165" s="19" t="s">
        <v>69</v>
      </c>
      <c r="U165" s="19" t="s">
        <v>560</v>
      </c>
      <c r="V165" s="23"/>
      <c r="W165" s="23"/>
      <c r="X165" s="22">
        <v>2.0</v>
      </c>
      <c r="Y165" s="23"/>
      <c r="Z165" s="23"/>
      <c r="AA165" s="23"/>
      <c r="AB165" s="23"/>
      <c r="AC165" s="23"/>
      <c r="AD165" s="23"/>
      <c r="AE165" s="23"/>
      <c r="AF165" s="23"/>
      <c r="AG165" s="23"/>
      <c r="AH165" s="23"/>
      <c r="AI165" s="23"/>
      <c r="AJ165" s="23"/>
      <c r="AK165" s="23"/>
      <c r="AL165" s="24">
        <v>1.0</v>
      </c>
      <c r="AM165" s="23"/>
      <c r="AN165" s="23"/>
      <c r="AO165" s="23"/>
      <c r="AP165" s="23"/>
      <c r="AQ165" s="23"/>
      <c r="AR165" s="23"/>
      <c r="AS165" s="23"/>
    </row>
    <row r="166">
      <c r="A166" s="10" t="s">
        <v>44</v>
      </c>
      <c r="B166" s="11" t="s">
        <v>712</v>
      </c>
      <c r="C166" s="11" t="s">
        <v>713</v>
      </c>
      <c r="D166" s="11" t="s">
        <v>47</v>
      </c>
      <c r="E166" s="11" t="s">
        <v>72</v>
      </c>
      <c r="F166" s="12">
        <v>1.0</v>
      </c>
      <c r="G166" s="12">
        <v>1.0</v>
      </c>
      <c r="H166" s="12">
        <v>2630.0</v>
      </c>
      <c r="I166" s="12">
        <v>2630.0</v>
      </c>
      <c r="J166" s="34"/>
      <c r="K166" s="35">
        <v>149.0</v>
      </c>
      <c r="L166" s="36">
        <v>4401.79</v>
      </c>
      <c r="M166" s="37" t="s">
        <v>714</v>
      </c>
      <c r="N166" s="38" t="s">
        <v>50</v>
      </c>
      <c r="O166" s="39" t="s">
        <v>51</v>
      </c>
      <c r="P166" s="24">
        <v>2.91000000049E11</v>
      </c>
      <c r="Q166" s="40" t="s">
        <v>714</v>
      </c>
      <c r="R166" s="41" t="s">
        <v>715</v>
      </c>
      <c r="S166" s="23">
        <f t="shared" si="1"/>
        <v>6</v>
      </c>
      <c r="T166" s="24" t="s">
        <v>53</v>
      </c>
      <c r="U166" s="24" t="s">
        <v>560</v>
      </c>
      <c r="V166" s="23"/>
      <c r="W166" s="23"/>
      <c r="X166" s="23"/>
      <c r="Y166" s="23"/>
      <c r="Z166" s="23"/>
      <c r="AA166" s="23"/>
      <c r="AB166" s="23"/>
      <c r="AC166" s="23"/>
      <c r="AD166" s="23"/>
      <c r="AE166" s="23"/>
      <c r="AF166" s="23"/>
      <c r="AG166" s="23"/>
      <c r="AH166" s="23"/>
      <c r="AI166" s="23"/>
      <c r="AJ166" s="23"/>
      <c r="AK166" s="23"/>
      <c r="AL166" s="23"/>
      <c r="AM166" s="23"/>
      <c r="AN166" s="23"/>
      <c r="AO166" s="24">
        <f>1+2</f>
        <v>3</v>
      </c>
      <c r="AP166" s="24">
        <v>2.0</v>
      </c>
      <c r="AQ166" s="23"/>
      <c r="AR166" s="23"/>
      <c r="AS166" s="22">
        <v>1.0</v>
      </c>
    </row>
    <row r="167">
      <c r="A167" s="55" t="s">
        <v>30</v>
      </c>
      <c r="B167" s="56" t="s">
        <v>716</v>
      </c>
      <c r="C167" s="55" t="s">
        <v>717</v>
      </c>
      <c r="D167" s="55" t="s">
        <v>47</v>
      </c>
      <c r="E167" s="55" t="s">
        <v>72</v>
      </c>
      <c r="F167" s="57">
        <v>1.0</v>
      </c>
      <c r="G167" s="57">
        <v>1.0</v>
      </c>
      <c r="H167" s="57">
        <v>2500.0</v>
      </c>
      <c r="I167" s="57">
        <v>2500.0</v>
      </c>
      <c r="J167" s="13"/>
      <c r="K167" s="25">
        <v>151.0</v>
      </c>
      <c r="L167" s="26">
        <v>3409.13</v>
      </c>
      <c r="M167" s="27" t="s">
        <v>718</v>
      </c>
      <c r="N167" s="17" t="s">
        <v>50</v>
      </c>
      <c r="O167" s="58" t="s">
        <v>51</v>
      </c>
      <c r="P167" s="59">
        <v>2.91000000076E11</v>
      </c>
      <c r="Q167" s="42" t="s">
        <v>719</v>
      </c>
      <c r="R167" s="50" t="s">
        <v>720</v>
      </c>
      <c r="S167" s="60">
        <f t="shared" si="1"/>
        <v>2</v>
      </c>
      <c r="T167" s="61" t="s">
        <v>53</v>
      </c>
      <c r="U167" s="61" t="s">
        <v>560</v>
      </c>
      <c r="V167" s="62"/>
      <c r="W167" s="62"/>
      <c r="X167" s="62"/>
      <c r="Y167" s="62"/>
      <c r="Z167" s="62"/>
      <c r="AA167" s="62"/>
      <c r="AB167" s="62"/>
      <c r="AC167" s="62"/>
      <c r="AD167" s="63"/>
      <c r="AE167" s="63">
        <f>1+1</f>
        <v>2</v>
      </c>
      <c r="AF167" s="62"/>
      <c r="AG167" s="62"/>
      <c r="AH167" s="62"/>
      <c r="AI167" s="62"/>
      <c r="AJ167" s="62"/>
      <c r="AK167" s="62"/>
      <c r="AL167" s="62"/>
      <c r="AM167" s="62"/>
      <c r="AN167" s="62"/>
      <c r="AO167" s="62"/>
      <c r="AP167" s="62"/>
      <c r="AQ167" s="62"/>
      <c r="AR167" s="62"/>
      <c r="AS167" s="62"/>
    </row>
    <row r="168">
      <c r="A168" s="10" t="s">
        <v>40</v>
      </c>
      <c r="B168" s="11" t="s">
        <v>721</v>
      </c>
      <c r="C168" s="11" t="s">
        <v>722</v>
      </c>
      <c r="D168" s="11" t="s">
        <v>47</v>
      </c>
      <c r="E168" s="11" t="s">
        <v>72</v>
      </c>
      <c r="F168" s="12">
        <v>1.0</v>
      </c>
      <c r="G168" s="12">
        <v>1.0</v>
      </c>
      <c r="H168" s="12">
        <v>17000.0</v>
      </c>
      <c r="I168" s="12">
        <v>17000.0</v>
      </c>
      <c r="J168" s="64" t="s">
        <v>723</v>
      </c>
      <c r="K168" s="17">
        <v>152.0</v>
      </c>
      <c r="L168" s="48"/>
      <c r="M168" s="30"/>
      <c r="N168" s="17" t="s">
        <v>84</v>
      </c>
      <c r="O168" s="31"/>
      <c r="P168" s="22"/>
      <c r="Q168" s="42" t="s">
        <v>721</v>
      </c>
      <c r="R168" s="43" t="s">
        <v>724</v>
      </c>
      <c r="S168" s="22">
        <f t="shared" si="1"/>
        <v>1</v>
      </c>
      <c r="T168" s="19" t="s">
        <v>53</v>
      </c>
      <c r="U168" s="19" t="s">
        <v>560</v>
      </c>
      <c r="V168" s="23"/>
      <c r="W168" s="23"/>
      <c r="X168" s="23"/>
      <c r="Y168" s="23"/>
      <c r="Z168" s="23"/>
      <c r="AA168" s="23"/>
      <c r="AB168" s="23"/>
      <c r="AC168" s="23"/>
      <c r="AD168" s="23"/>
      <c r="AE168" s="23"/>
      <c r="AF168" s="23"/>
      <c r="AG168" s="23"/>
      <c r="AH168" s="23"/>
      <c r="AI168" s="23"/>
      <c r="AJ168" s="23"/>
      <c r="AK168" s="23"/>
      <c r="AL168" s="23"/>
      <c r="AM168" s="23"/>
      <c r="AN168" s="23"/>
      <c r="AO168" s="22">
        <v>1.0</v>
      </c>
      <c r="AP168" s="23"/>
      <c r="AQ168" s="23"/>
      <c r="AR168" s="23"/>
      <c r="AS168" s="23"/>
    </row>
    <row r="169">
      <c r="A169" s="10" t="s">
        <v>40</v>
      </c>
      <c r="B169" s="11" t="s">
        <v>725</v>
      </c>
      <c r="C169" s="11" t="s">
        <v>726</v>
      </c>
      <c r="D169" s="11" t="s">
        <v>47</v>
      </c>
      <c r="E169" s="11" t="s">
        <v>72</v>
      </c>
      <c r="F169" s="12">
        <v>1.0</v>
      </c>
      <c r="G169" s="12">
        <v>1.0</v>
      </c>
      <c r="H169" s="12">
        <v>18000.0</v>
      </c>
      <c r="I169" s="12">
        <v>18000.0</v>
      </c>
      <c r="J169" s="20" t="s">
        <v>671</v>
      </c>
      <c r="K169" s="17">
        <v>153.0</v>
      </c>
      <c r="L169" s="29">
        <v>4690.0</v>
      </c>
      <c r="M169" s="27" t="s">
        <v>727</v>
      </c>
      <c r="N169" s="17" t="s">
        <v>50</v>
      </c>
      <c r="O169" s="18" t="s">
        <v>51</v>
      </c>
      <c r="P169" s="19">
        <v>2.91000000101E11</v>
      </c>
      <c r="Q169" s="20" t="s">
        <v>727</v>
      </c>
      <c r="R169" s="21" t="s">
        <v>728</v>
      </c>
      <c r="S169" s="22">
        <f t="shared" si="1"/>
        <v>1</v>
      </c>
      <c r="T169" s="19" t="s">
        <v>53</v>
      </c>
      <c r="U169" s="19" t="s">
        <v>560</v>
      </c>
      <c r="V169" s="23"/>
      <c r="W169" s="23"/>
      <c r="X169" s="23"/>
      <c r="Y169" s="23"/>
      <c r="Z169" s="23"/>
      <c r="AA169" s="23"/>
      <c r="AB169" s="23"/>
      <c r="AC169" s="23"/>
      <c r="AD169" s="23"/>
      <c r="AE169" s="23"/>
      <c r="AF169" s="23"/>
      <c r="AG169" s="23"/>
      <c r="AH169" s="23"/>
      <c r="AI169" s="23"/>
      <c r="AJ169" s="23"/>
      <c r="AK169" s="23"/>
      <c r="AL169" s="23"/>
      <c r="AM169" s="23"/>
      <c r="AN169" s="23"/>
      <c r="AO169" s="22">
        <v>1.0</v>
      </c>
      <c r="AP169" s="23"/>
      <c r="AQ169" s="23"/>
      <c r="AR169" s="23"/>
      <c r="AS169" s="23"/>
    </row>
    <row r="170">
      <c r="A170" s="10" t="s">
        <v>23</v>
      </c>
      <c r="B170" s="11" t="s">
        <v>729</v>
      </c>
      <c r="C170" s="11" t="s">
        <v>730</v>
      </c>
      <c r="D170" s="11" t="s">
        <v>47</v>
      </c>
      <c r="E170" s="11" t="s">
        <v>72</v>
      </c>
      <c r="F170" s="12">
        <v>1.0</v>
      </c>
      <c r="G170" s="12">
        <v>1.0</v>
      </c>
      <c r="H170" s="12">
        <v>927.0</v>
      </c>
      <c r="I170" s="12">
        <v>927.0</v>
      </c>
      <c r="J170" s="13"/>
      <c r="K170" s="25">
        <v>154.0</v>
      </c>
      <c r="L170" s="26">
        <v>1530.68</v>
      </c>
      <c r="M170" s="27" t="s">
        <v>731</v>
      </c>
      <c r="N170" s="17" t="s">
        <v>50</v>
      </c>
      <c r="O170" s="18" t="s">
        <v>51</v>
      </c>
      <c r="P170" s="19">
        <v>2.91000000074E11</v>
      </c>
      <c r="Q170" s="20" t="s">
        <v>732</v>
      </c>
      <c r="R170" s="21" t="s">
        <v>733</v>
      </c>
      <c r="S170" s="22">
        <f t="shared" si="1"/>
        <v>1</v>
      </c>
      <c r="T170" s="19" t="s">
        <v>53</v>
      </c>
      <c r="U170" s="19" t="s">
        <v>560</v>
      </c>
      <c r="V170" s="23"/>
      <c r="W170" s="23"/>
      <c r="X170" s="22">
        <v>1.0</v>
      </c>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c r="A171" s="10" t="s">
        <v>44</v>
      </c>
      <c r="B171" s="11" t="s">
        <v>734</v>
      </c>
      <c r="C171" s="11" t="s">
        <v>735</v>
      </c>
      <c r="D171" s="11" t="s">
        <v>47</v>
      </c>
      <c r="E171" s="11" t="s">
        <v>72</v>
      </c>
      <c r="F171" s="12">
        <v>2.0</v>
      </c>
      <c r="G171" s="12">
        <v>2.0</v>
      </c>
      <c r="H171" s="12">
        <v>1800.0</v>
      </c>
      <c r="I171" s="12">
        <v>3600.0</v>
      </c>
      <c r="J171" s="13"/>
      <c r="K171" s="14">
        <v>155.0</v>
      </c>
      <c r="L171" s="15">
        <v>2509.82</v>
      </c>
      <c r="M171" s="16" t="s">
        <v>736</v>
      </c>
      <c r="N171" s="17" t="s">
        <v>50</v>
      </c>
      <c r="O171" s="18" t="s">
        <v>51</v>
      </c>
      <c r="P171" s="19">
        <v>2.9100000005E11</v>
      </c>
      <c r="Q171" s="20" t="s">
        <v>736</v>
      </c>
      <c r="R171" s="21" t="s">
        <v>737</v>
      </c>
      <c r="S171" s="22">
        <f t="shared" si="1"/>
        <v>5</v>
      </c>
      <c r="T171" s="19" t="s">
        <v>53</v>
      </c>
      <c r="U171" s="19" t="s">
        <v>560</v>
      </c>
      <c r="V171" s="23"/>
      <c r="W171" s="23"/>
      <c r="X171" s="24">
        <v>1.0</v>
      </c>
      <c r="Y171" s="23"/>
      <c r="Z171" s="23"/>
      <c r="AA171" s="23"/>
      <c r="AB171" s="24">
        <v>1.0</v>
      </c>
      <c r="AC171" s="23"/>
      <c r="AD171" s="23"/>
      <c r="AE171" s="23"/>
      <c r="AF171" s="23"/>
      <c r="AG171" s="23"/>
      <c r="AH171" s="23"/>
      <c r="AI171" s="23"/>
      <c r="AJ171" s="23"/>
      <c r="AK171" s="23"/>
      <c r="AL171" s="23"/>
      <c r="AM171" s="23"/>
      <c r="AN171" s="23"/>
      <c r="AO171" s="23"/>
      <c r="AP171" s="23"/>
      <c r="AQ171" s="23"/>
      <c r="AR171" s="23"/>
      <c r="AS171" s="22">
        <f>2+1</f>
        <v>3</v>
      </c>
    </row>
    <row r="172">
      <c r="A172" s="10" t="s">
        <v>43</v>
      </c>
      <c r="B172" s="11"/>
      <c r="C172" s="11" t="s">
        <v>738</v>
      </c>
      <c r="D172" s="11">
        <v>604843.0</v>
      </c>
      <c r="E172" s="11" t="s">
        <v>47</v>
      </c>
      <c r="F172" s="12" t="s">
        <v>72</v>
      </c>
      <c r="G172" s="12">
        <v>1.0</v>
      </c>
      <c r="H172" s="12">
        <v>32000.0</v>
      </c>
      <c r="I172" s="12">
        <v>32000.0</v>
      </c>
      <c r="J172" s="13" t="s">
        <v>739</v>
      </c>
      <c r="K172" s="25">
        <v>156.0</v>
      </c>
      <c r="L172" s="26">
        <v>49208.0</v>
      </c>
      <c r="M172" s="27" t="s">
        <v>740</v>
      </c>
      <c r="N172" s="17" t="s">
        <v>50</v>
      </c>
      <c r="O172" s="18" t="s">
        <v>51</v>
      </c>
      <c r="P172" s="19">
        <v>2.91000000066E11</v>
      </c>
      <c r="Q172" s="42" t="s">
        <v>741</v>
      </c>
      <c r="R172" s="43" t="s">
        <v>742</v>
      </c>
      <c r="S172" s="22">
        <f t="shared" si="1"/>
        <v>1</v>
      </c>
      <c r="T172" s="19" t="s">
        <v>53</v>
      </c>
      <c r="U172" s="19" t="s">
        <v>560</v>
      </c>
      <c r="V172" s="23"/>
      <c r="W172" s="23"/>
      <c r="X172" s="24"/>
      <c r="Y172" s="23"/>
      <c r="Z172" s="23"/>
      <c r="AA172" s="23"/>
      <c r="AB172" s="23"/>
      <c r="AC172" s="23"/>
      <c r="AD172" s="23"/>
      <c r="AE172" s="23"/>
      <c r="AF172" s="23"/>
      <c r="AG172" s="23"/>
      <c r="AH172" s="23"/>
      <c r="AI172" s="23"/>
      <c r="AJ172" s="23"/>
      <c r="AK172" s="23"/>
      <c r="AL172" s="23"/>
      <c r="AM172" s="23"/>
      <c r="AN172" s="23"/>
      <c r="AO172" s="23"/>
      <c r="AP172" s="23"/>
      <c r="AQ172" s="23"/>
      <c r="AR172" s="23">
        <v>1.0</v>
      </c>
      <c r="AS172" s="22"/>
    </row>
    <row r="173">
      <c r="A173" s="10" t="s">
        <v>29</v>
      </c>
      <c r="B173" s="11" t="s">
        <v>743</v>
      </c>
      <c r="C173" s="11" t="s">
        <v>717</v>
      </c>
      <c r="D173" s="11" t="s">
        <v>467</v>
      </c>
      <c r="E173" s="11" t="s">
        <v>72</v>
      </c>
      <c r="F173" s="12">
        <v>2.0</v>
      </c>
      <c r="G173" s="12">
        <v>1.0</v>
      </c>
      <c r="H173" s="12">
        <v>85000.0</v>
      </c>
      <c r="I173" s="12">
        <v>85000.0</v>
      </c>
      <c r="J173" s="20"/>
      <c r="K173" s="25">
        <v>160.0</v>
      </c>
      <c r="L173" s="26">
        <v>60180.0</v>
      </c>
      <c r="M173" s="27" t="s">
        <v>744</v>
      </c>
      <c r="N173" s="17" t="s">
        <v>50</v>
      </c>
      <c r="O173" s="18" t="s">
        <v>51</v>
      </c>
      <c r="P173" s="19">
        <v>2.91000000077E11</v>
      </c>
      <c r="Q173" s="20" t="s">
        <v>745</v>
      </c>
      <c r="R173" s="21" t="s">
        <v>746</v>
      </c>
      <c r="S173" s="22">
        <f t="shared" si="1"/>
        <v>1</v>
      </c>
      <c r="T173" s="19" t="s">
        <v>53</v>
      </c>
      <c r="U173" s="19" t="s">
        <v>560</v>
      </c>
      <c r="V173" s="23"/>
      <c r="W173" s="23"/>
      <c r="X173" s="23"/>
      <c r="Y173" s="23"/>
      <c r="Z173" s="23"/>
      <c r="AA173" s="23"/>
      <c r="AB173" s="23"/>
      <c r="AC173" s="23"/>
      <c r="AD173" s="24">
        <v>1.0</v>
      </c>
      <c r="AE173" s="23"/>
      <c r="AF173" s="23"/>
      <c r="AG173" s="23"/>
      <c r="AH173" s="23"/>
      <c r="AI173" s="23"/>
      <c r="AJ173" s="23"/>
      <c r="AK173" s="23"/>
      <c r="AL173" s="23"/>
      <c r="AM173" s="23"/>
      <c r="AN173" s="23"/>
      <c r="AO173" s="23"/>
      <c r="AP173" s="23"/>
      <c r="AQ173" s="22"/>
      <c r="AR173" s="22"/>
      <c r="AS173" s="23"/>
    </row>
    <row r="174">
      <c r="A174" s="10" t="s">
        <v>32</v>
      </c>
      <c r="B174" s="32" t="s">
        <v>747</v>
      </c>
      <c r="C174" s="11" t="s">
        <v>717</v>
      </c>
      <c r="D174" s="11" t="s">
        <v>467</v>
      </c>
      <c r="E174" s="11" t="s">
        <v>48</v>
      </c>
      <c r="F174" s="12">
        <v>1.0</v>
      </c>
      <c r="G174" s="12">
        <v>1.0</v>
      </c>
      <c r="H174" s="12">
        <v>2550.0</v>
      </c>
      <c r="I174" s="12">
        <v>2550.0</v>
      </c>
      <c r="J174" s="20"/>
      <c r="K174" s="25">
        <v>161.0</v>
      </c>
      <c r="L174" s="26">
        <v>3458.88</v>
      </c>
      <c r="M174" s="27" t="s">
        <v>748</v>
      </c>
      <c r="N174" s="17" t="s">
        <v>50</v>
      </c>
      <c r="O174" s="18" t="s">
        <v>51</v>
      </c>
      <c r="P174" s="19">
        <v>2.91000000079E11</v>
      </c>
      <c r="Q174" s="20" t="s">
        <v>749</v>
      </c>
      <c r="R174" s="21" t="s">
        <v>750</v>
      </c>
      <c r="S174" s="22">
        <f t="shared" si="1"/>
        <v>2</v>
      </c>
      <c r="T174" s="19" t="s">
        <v>53</v>
      </c>
      <c r="U174" s="19" t="s">
        <v>560</v>
      </c>
      <c r="V174" s="23"/>
      <c r="W174" s="23"/>
      <c r="X174" s="23"/>
      <c r="Y174" s="23"/>
      <c r="Z174" s="23"/>
      <c r="AA174" s="23"/>
      <c r="AB174" s="23"/>
      <c r="AC174" s="23"/>
      <c r="AD174" s="24">
        <v>1.0</v>
      </c>
      <c r="AE174" s="23"/>
      <c r="AF174" s="24"/>
      <c r="AG174" s="24">
        <v>1.0</v>
      </c>
      <c r="AH174" s="23"/>
      <c r="AI174" s="23"/>
      <c r="AJ174" s="23"/>
      <c r="AK174" s="23"/>
      <c r="AL174" s="23"/>
      <c r="AM174" s="23"/>
      <c r="AN174" s="23"/>
      <c r="AO174" s="23"/>
      <c r="AP174" s="23"/>
      <c r="AQ174" s="22"/>
      <c r="AR174" s="22"/>
      <c r="AS174" s="23"/>
    </row>
    <row r="175">
      <c r="A175" s="10" t="s">
        <v>36</v>
      </c>
      <c r="B175" s="11" t="s">
        <v>751</v>
      </c>
      <c r="C175" s="11" t="s">
        <v>752</v>
      </c>
      <c r="D175" s="11" t="s">
        <v>467</v>
      </c>
      <c r="E175" s="11" t="s">
        <v>72</v>
      </c>
      <c r="F175" s="12">
        <v>1.0</v>
      </c>
      <c r="G175" s="12">
        <v>2.0</v>
      </c>
      <c r="H175" s="12">
        <v>1413.33</v>
      </c>
      <c r="I175" s="12">
        <v>2826.66</v>
      </c>
      <c r="J175" s="20"/>
      <c r="K175" s="17">
        <v>162.0</v>
      </c>
      <c r="L175" s="29">
        <v>229.88</v>
      </c>
      <c r="M175" s="27" t="s">
        <v>753</v>
      </c>
      <c r="N175" s="17" t="s">
        <v>50</v>
      </c>
      <c r="O175" s="18" t="s">
        <v>51</v>
      </c>
      <c r="P175" s="19">
        <v>2.91000000102E11</v>
      </c>
      <c r="Q175" s="20" t="s">
        <v>753</v>
      </c>
      <c r="R175" s="21" t="s">
        <v>754</v>
      </c>
      <c r="S175" s="22">
        <f t="shared" si="1"/>
        <v>2</v>
      </c>
      <c r="T175" s="19" t="s">
        <v>53</v>
      </c>
      <c r="U175" s="19" t="s">
        <v>560</v>
      </c>
      <c r="V175" s="23"/>
      <c r="W175" s="23"/>
      <c r="X175" s="23"/>
      <c r="Y175" s="23"/>
      <c r="Z175" s="23"/>
      <c r="AA175" s="23"/>
      <c r="AB175" s="23"/>
      <c r="AC175" s="23"/>
      <c r="AD175" s="23"/>
      <c r="AE175" s="23"/>
      <c r="AF175" s="23"/>
      <c r="AG175" s="23"/>
      <c r="AH175" s="24"/>
      <c r="AI175" s="24"/>
      <c r="AJ175" s="24"/>
      <c r="AK175" s="24">
        <v>2.0</v>
      </c>
      <c r="AL175" s="23"/>
      <c r="AM175" s="23"/>
      <c r="AN175" s="23"/>
      <c r="AO175" s="23"/>
      <c r="AP175" s="23"/>
      <c r="AQ175" s="22"/>
      <c r="AR175" s="22"/>
      <c r="AS175" s="23"/>
    </row>
    <row r="176">
      <c r="A176" s="10" t="s">
        <v>28</v>
      </c>
      <c r="B176" s="32" t="s">
        <v>755</v>
      </c>
      <c r="C176" s="11" t="s">
        <v>531</v>
      </c>
      <c r="D176" s="11" t="s">
        <v>505</v>
      </c>
      <c r="E176" s="11" t="s">
        <v>72</v>
      </c>
      <c r="F176" s="12">
        <v>3.0</v>
      </c>
      <c r="G176" s="12">
        <v>3.0</v>
      </c>
      <c r="H176" s="12">
        <v>489.66</v>
      </c>
      <c r="I176" s="12">
        <v>1468.98</v>
      </c>
      <c r="J176" s="13"/>
      <c r="K176" s="25">
        <v>163.0</v>
      </c>
      <c r="L176" s="26">
        <v>677.98</v>
      </c>
      <c r="M176" s="27" t="s">
        <v>756</v>
      </c>
      <c r="N176" s="17" t="s">
        <v>50</v>
      </c>
      <c r="O176" s="18" t="s">
        <v>51</v>
      </c>
      <c r="P176" s="19">
        <v>2.9100000008E11</v>
      </c>
      <c r="Q176" s="20" t="s">
        <v>757</v>
      </c>
      <c r="R176" s="21" t="s">
        <v>758</v>
      </c>
      <c r="S176" s="22">
        <f t="shared" si="1"/>
        <v>15</v>
      </c>
      <c r="T176" s="19" t="s">
        <v>53</v>
      </c>
      <c r="U176" s="19" t="s">
        <v>560</v>
      </c>
      <c r="V176" s="23"/>
      <c r="W176" s="23"/>
      <c r="X176" s="24"/>
      <c r="Y176" s="23"/>
      <c r="Z176" s="23"/>
      <c r="AA176" s="23"/>
      <c r="AB176" s="23"/>
      <c r="AC176" s="24">
        <f>3+3+6</f>
        <v>12</v>
      </c>
      <c r="AD176" s="24">
        <v>3.0</v>
      </c>
      <c r="AE176" s="23"/>
      <c r="AF176" s="23"/>
      <c r="AG176" s="23"/>
      <c r="AH176" s="23"/>
      <c r="AI176" s="23"/>
      <c r="AJ176" s="23"/>
      <c r="AK176" s="23"/>
      <c r="AL176" s="23"/>
      <c r="AM176" s="23"/>
      <c r="AN176" s="23"/>
      <c r="AO176" s="23"/>
      <c r="AP176" s="23"/>
      <c r="AQ176" s="23"/>
      <c r="AR176" s="23"/>
      <c r="AS176" s="22"/>
    </row>
    <row r="177">
      <c r="A177" s="10" t="s">
        <v>28</v>
      </c>
      <c r="B177" s="11" t="s">
        <v>759</v>
      </c>
      <c r="C177" s="11" t="s">
        <v>531</v>
      </c>
      <c r="D177" s="11" t="s">
        <v>467</v>
      </c>
      <c r="E177" s="11" t="s">
        <v>72</v>
      </c>
      <c r="F177" s="12">
        <v>4.0</v>
      </c>
      <c r="G177" s="12">
        <v>4.0</v>
      </c>
      <c r="H177" s="12">
        <v>489.0</v>
      </c>
      <c r="I177" s="12">
        <v>1956.0</v>
      </c>
      <c r="J177" s="20"/>
      <c r="K177" s="25">
        <v>164.0</v>
      </c>
      <c r="L177" s="26">
        <v>736.14</v>
      </c>
      <c r="M177" s="27" t="s">
        <v>760</v>
      </c>
      <c r="N177" s="17" t="s">
        <v>50</v>
      </c>
      <c r="O177" s="18" t="s">
        <v>51</v>
      </c>
      <c r="P177" s="19">
        <v>2.91000000081E11</v>
      </c>
      <c r="Q177" s="20" t="s">
        <v>760</v>
      </c>
      <c r="R177" s="21" t="s">
        <v>761</v>
      </c>
      <c r="S177" s="22">
        <f t="shared" si="1"/>
        <v>8</v>
      </c>
      <c r="T177" s="19" t="s">
        <v>53</v>
      </c>
      <c r="U177" s="19" t="s">
        <v>560</v>
      </c>
      <c r="V177" s="23"/>
      <c r="W177" s="23"/>
      <c r="X177" s="23"/>
      <c r="Y177" s="23"/>
      <c r="Z177" s="23"/>
      <c r="AA177" s="23"/>
      <c r="AB177" s="23"/>
      <c r="AC177" s="24">
        <f>4+4</f>
        <v>8</v>
      </c>
      <c r="AD177" s="23"/>
      <c r="AE177" s="23"/>
      <c r="AF177" s="23"/>
      <c r="AG177" s="23"/>
      <c r="AH177" s="23"/>
      <c r="AI177" s="23"/>
      <c r="AJ177" s="23"/>
      <c r="AK177" s="23"/>
      <c r="AL177" s="23"/>
      <c r="AM177" s="23"/>
      <c r="AN177" s="23"/>
      <c r="AO177" s="23"/>
      <c r="AP177" s="23"/>
      <c r="AQ177" s="22"/>
      <c r="AR177" s="22"/>
      <c r="AS177" s="23"/>
    </row>
    <row r="178">
      <c r="A178" s="10" t="s">
        <v>28</v>
      </c>
      <c r="B178" s="32" t="s">
        <v>762</v>
      </c>
      <c r="C178" s="11" t="s">
        <v>763</v>
      </c>
      <c r="D178" s="11" t="s">
        <v>505</v>
      </c>
      <c r="E178" s="11" t="s">
        <v>72</v>
      </c>
      <c r="F178" s="12">
        <v>8.0</v>
      </c>
      <c r="G178" s="12">
        <v>8.0</v>
      </c>
      <c r="H178" s="12">
        <v>140.97</v>
      </c>
      <c r="I178" s="12">
        <v>1127.76</v>
      </c>
      <c r="J178" s="13"/>
      <c r="K178" s="25">
        <v>166.0</v>
      </c>
      <c r="L178" s="26">
        <v>197.67</v>
      </c>
      <c r="M178" s="27" t="s">
        <v>764</v>
      </c>
      <c r="N178" s="17" t="s">
        <v>50</v>
      </c>
      <c r="O178" s="18" t="s">
        <v>51</v>
      </c>
      <c r="P178" s="19">
        <v>2.91000000083E11</v>
      </c>
      <c r="Q178" s="20" t="s">
        <v>764</v>
      </c>
      <c r="R178" s="21" t="s">
        <v>765</v>
      </c>
      <c r="S178" s="22">
        <f t="shared" si="1"/>
        <v>8</v>
      </c>
      <c r="T178" s="19" t="s">
        <v>53</v>
      </c>
      <c r="U178" s="19" t="s">
        <v>560</v>
      </c>
      <c r="V178" s="23"/>
      <c r="W178" s="23"/>
      <c r="X178" s="24"/>
      <c r="Y178" s="23"/>
      <c r="Z178" s="23"/>
      <c r="AA178" s="23"/>
      <c r="AB178" s="23"/>
      <c r="AC178" s="24">
        <v>8.0</v>
      </c>
      <c r="AD178" s="23"/>
      <c r="AE178" s="23"/>
      <c r="AF178" s="23"/>
      <c r="AG178" s="23"/>
      <c r="AH178" s="23"/>
      <c r="AI178" s="23"/>
      <c r="AJ178" s="23"/>
      <c r="AK178" s="23"/>
      <c r="AL178" s="23"/>
      <c r="AM178" s="23"/>
      <c r="AN178" s="23"/>
      <c r="AO178" s="23"/>
      <c r="AP178" s="23"/>
      <c r="AQ178" s="23"/>
      <c r="AR178" s="23"/>
      <c r="AS178" s="22"/>
    </row>
    <row r="179">
      <c r="A179" s="10" t="s">
        <v>24</v>
      </c>
      <c r="B179" s="32" t="s">
        <v>766</v>
      </c>
      <c r="C179" s="11" t="s">
        <v>767</v>
      </c>
      <c r="D179" s="11" t="s">
        <v>467</v>
      </c>
      <c r="E179" s="11" t="s">
        <v>72</v>
      </c>
      <c r="F179" s="12">
        <v>1.0</v>
      </c>
      <c r="G179" s="12">
        <v>1.0</v>
      </c>
      <c r="H179" s="12">
        <v>986.0</v>
      </c>
      <c r="I179" s="12">
        <v>986.0</v>
      </c>
      <c r="J179" s="13"/>
      <c r="K179" s="25">
        <v>170.0</v>
      </c>
      <c r="L179" s="26">
        <v>2599.71</v>
      </c>
      <c r="M179" s="27" t="s">
        <v>768</v>
      </c>
      <c r="N179" s="17" t="s">
        <v>50</v>
      </c>
      <c r="O179" s="18" t="s">
        <v>51</v>
      </c>
      <c r="P179" s="19">
        <v>2.91000000084E11</v>
      </c>
      <c r="Q179" s="20" t="s">
        <v>768</v>
      </c>
      <c r="R179" s="21" t="s">
        <v>769</v>
      </c>
      <c r="S179" s="22">
        <f t="shared" si="1"/>
        <v>3</v>
      </c>
      <c r="T179" s="19" t="s">
        <v>53</v>
      </c>
      <c r="U179" s="19" t="s">
        <v>560</v>
      </c>
      <c r="V179" s="23"/>
      <c r="W179" s="23"/>
      <c r="X179" s="24"/>
      <c r="Y179" s="24">
        <v>1.0</v>
      </c>
      <c r="Z179" s="23"/>
      <c r="AA179" s="23"/>
      <c r="AB179" s="23"/>
      <c r="AC179" s="23"/>
      <c r="AD179" s="23"/>
      <c r="AE179" s="23"/>
      <c r="AF179" s="23"/>
      <c r="AG179" s="23"/>
      <c r="AH179" s="23"/>
      <c r="AI179" s="23"/>
      <c r="AJ179" s="24">
        <v>2.0</v>
      </c>
      <c r="AK179" s="23"/>
      <c r="AL179" s="23"/>
      <c r="AM179" s="23"/>
      <c r="AN179" s="23"/>
      <c r="AO179" s="23"/>
      <c r="AP179" s="23"/>
      <c r="AQ179" s="23"/>
      <c r="AR179" s="23"/>
      <c r="AS179" s="22"/>
    </row>
    <row r="180">
      <c r="A180" s="10" t="s">
        <v>28</v>
      </c>
      <c r="B180" s="32" t="s">
        <v>770</v>
      </c>
      <c r="C180" s="11" t="s">
        <v>771</v>
      </c>
      <c r="D180" s="11" t="s">
        <v>467</v>
      </c>
      <c r="E180" s="11" t="s">
        <v>72</v>
      </c>
      <c r="F180" s="12">
        <v>4.0</v>
      </c>
      <c r="G180" s="12">
        <v>4.0</v>
      </c>
      <c r="H180" s="12">
        <v>149.95</v>
      </c>
      <c r="I180" s="12">
        <v>599.8</v>
      </c>
      <c r="J180" s="13"/>
      <c r="K180" s="25">
        <v>171.0</v>
      </c>
      <c r="L180" s="26">
        <v>247.0</v>
      </c>
      <c r="M180" s="27" t="s">
        <v>772</v>
      </c>
      <c r="N180" s="17" t="s">
        <v>50</v>
      </c>
      <c r="O180" s="18" t="s">
        <v>51</v>
      </c>
      <c r="P180" s="19">
        <v>2.91000000085E11</v>
      </c>
      <c r="Q180" s="20" t="s">
        <v>773</v>
      </c>
      <c r="R180" s="21" t="s">
        <v>774</v>
      </c>
      <c r="S180" s="22">
        <f t="shared" si="1"/>
        <v>4</v>
      </c>
      <c r="T180" s="19" t="s">
        <v>53</v>
      </c>
      <c r="U180" s="19" t="s">
        <v>560</v>
      </c>
      <c r="V180" s="23"/>
      <c r="W180" s="23"/>
      <c r="X180" s="24"/>
      <c r="Y180" s="23"/>
      <c r="Z180" s="23"/>
      <c r="AA180" s="23"/>
      <c r="AB180" s="23"/>
      <c r="AC180" s="24">
        <v>4.0</v>
      </c>
      <c r="AD180" s="23"/>
      <c r="AE180" s="23"/>
      <c r="AF180" s="23"/>
      <c r="AG180" s="23"/>
      <c r="AH180" s="23"/>
      <c r="AI180" s="23"/>
      <c r="AJ180" s="23"/>
      <c r="AK180" s="23"/>
      <c r="AL180" s="23"/>
      <c r="AM180" s="23"/>
      <c r="AN180" s="23"/>
      <c r="AO180" s="23"/>
      <c r="AP180" s="23"/>
      <c r="AQ180" s="23"/>
      <c r="AR180" s="23"/>
      <c r="AS180" s="22"/>
    </row>
    <row r="181">
      <c r="A181" s="10" t="s">
        <v>26</v>
      </c>
      <c r="B181" s="11" t="s">
        <v>775</v>
      </c>
      <c r="C181" s="11" t="s">
        <v>776</v>
      </c>
      <c r="D181" s="11" t="s">
        <v>467</v>
      </c>
      <c r="E181" s="11" t="s">
        <v>72</v>
      </c>
      <c r="F181" s="12">
        <v>15.0</v>
      </c>
      <c r="G181" s="12">
        <v>100.0</v>
      </c>
      <c r="H181" s="12">
        <v>250.0</v>
      </c>
      <c r="I181" s="12">
        <v>25000.0</v>
      </c>
      <c r="J181" s="13"/>
      <c r="K181" s="25">
        <v>172.0</v>
      </c>
      <c r="L181" s="26">
        <v>274.0</v>
      </c>
      <c r="M181" s="27" t="s">
        <v>777</v>
      </c>
      <c r="N181" s="17" t="s">
        <v>50</v>
      </c>
      <c r="O181" s="18" t="s">
        <v>51</v>
      </c>
      <c r="P181" s="19">
        <v>2.91000000037E11</v>
      </c>
      <c r="Q181" s="20" t="s">
        <v>777</v>
      </c>
      <c r="R181" s="21" t="s">
        <v>778</v>
      </c>
      <c r="S181" s="22">
        <f t="shared" si="1"/>
        <v>100</v>
      </c>
      <c r="T181" s="19" t="s">
        <v>53</v>
      </c>
      <c r="U181" s="19" t="s">
        <v>560</v>
      </c>
      <c r="V181" s="23"/>
      <c r="W181" s="23"/>
      <c r="X181" s="24"/>
      <c r="Y181" s="23"/>
      <c r="Z181" s="23"/>
      <c r="AA181" s="24">
        <v>100.0</v>
      </c>
      <c r="AB181" s="23"/>
      <c r="AC181" s="23"/>
      <c r="AD181" s="23"/>
      <c r="AE181" s="23"/>
      <c r="AF181" s="23"/>
      <c r="AG181" s="23"/>
      <c r="AH181" s="23"/>
      <c r="AI181" s="23"/>
      <c r="AJ181" s="23"/>
      <c r="AK181" s="23"/>
      <c r="AL181" s="23"/>
      <c r="AM181" s="23"/>
      <c r="AN181" s="23"/>
      <c r="AO181" s="23"/>
      <c r="AP181" s="23"/>
      <c r="AQ181" s="23"/>
      <c r="AR181" s="23"/>
      <c r="AS181" s="22"/>
    </row>
    <row r="182">
      <c r="A182" s="10" t="s">
        <v>26</v>
      </c>
      <c r="B182" s="32" t="s">
        <v>779</v>
      </c>
      <c r="C182" s="11" t="s">
        <v>780</v>
      </c>
      <c r="D182" s="11" t="s">
        <v>467</v>
      </c>
      <c r="E182" s="11" t="s">
        <v>72</v>
      </c>
      <c r="F182" s="12">
        <v>15.0</v>
      </c>
      <c r="G182" s="12">
        <v>50.0</v>
      </c>
      <c r="H182" s="12">
        <v>250.0</v>
      </c>
      <c r="I182" s="12">
        <v>12500.0</v>
      </c>
      <c r="J182" s="13"/>
      <c r="K182" s="25">
        <v>173.0</v>
      </c>
      <c r="L182" s="26"/>
      <c r="M182" s="27" t="s">
        <v>781</v>
      </c>
      <c r="N182" s="17" t="s">
        <v>84</v>
      </c>
      <c r="O182" s="18" t="s">
        <v>51</v>
      </c>
      <c r="P182" s="19">
        <v>2.91000000038E11</v>
      </c>
      <c r="Q182" s="20" t="s">
        <v>781</v>
      </c>
      <c r="R182" s="21" t="s">
        <v>782</v>
      </c>
      <c r="S182" s="22">
        <f t="shared" si="1"/>
        <v>50</v>
      </c>
      <c r="T182" s="19" t="s">
        <v>53</v>
      </c>
      <c r="U182" s="19" t="s">
        <v>560</v>
      </c>
      <c r="V182" s="23"/>
      <c r="W182" s="23"/>
      <c r="X182" s="24"/>
      <c r="Y182" s="23"/>
      <c r="Z182" s="23"/>
      <c r="AA182" s="24">
        <v>50.0</v>
      </c>
      <c r="AB182" s="23"/>
      <c r="AC182" s="23"/>
      <c r="AD182" s="23"/>
      <c r="AE182" s="23"/>
      <c r="AF182" s="23"/>
      <c r="AG182" s="23"/>
      <c r="AH182" s="23"/>
      <c r="AI182" s="23"/>
      <c r="AJ182" s="23"/>
      <c r="AK182" s="23"/>
      <c r="AL182" s="23"/>
      <c r="AM182" s="23"/>
      <c r="AN182" s="23"/>
      <c r="AO182" s="23"/>
      <c r="AP182" s="23"/>
      <c r="AQ182" s="23"/>
      <c r="AR182" s="23"/>
      <c r="AS182" s="22"/>
    </row>
    <row r="183">
      <c r="A183" s="10" t="s">
        <v>28</v>
      </c>
      <c r="B183" s="32" t="s">
        <v>783</v>
      </c>
      <c r="C183" s="11" t="s">
        <v>784</v>
      </c>
      <c r="D183" s="11" t="s">
        <v>467</v>
      </c>
      <c r="E183" s="11" t="s">
        <v>72</v>
      </c>
      <c r="F183" s="12">
        <v>5.0</v>
      </c>
      <c r="G183" s="12">
        <v>5.0</v>
      </c>
      <c r="H183" s="12">
        <v>1200.0</v>
      </c>
      <c r="I183" s="12">
        <v>6000.0</v>
      </c>
      <c r="J183" s="13"/>
      <c r="K183" s="25">
        <v>174.0</v>
      </c>
      <c r="L183" s="26">
        <v>7036.15</v>
      </c>
      <c r="M183" s="27" t="s">
        <v>785</v>
      </c>
      <c r="N183" s="17" t="s">
        <v>50</v>
      </c>
      <c r="O183" s="18" t="s">
        <v>51</v>
      </c>
      <c r="P183" s="19">
        <v>2.91000000086E11</v>
      </c>
      <c r="Q183" s="20" t="s">
        <v>786</v>
      </c>
      <c r="R183" s="21" t="s">
        <v>787</v>
      </c>
      <c r="S183" s="22">
        <f t="shared" si="1"/>
        <v>20</v>
      </c>
      <c r="T183" s="19" t="s">
        <v>53</v>
      </c>
      <c r="U183" s="19" t="s">
        <v>560</v>
      </c>
      <c r="V183" s="23"/>
      <c r="W183" s="23"/>
      <c r="X183" s="24"/>
      <c r="Y183" s="23"/>
      <c r="Z183" s="23"/>
      <c r="AA183" s="23"/>
      <c r="AB183" s="23"/>
      <c r="AC183" s="24">
        <f>5+10+2</f>
        <v>17</v>
      </c>
      <c r="AD183" s="24">
        <v>3.0</v>
      </c>
      <c r="AE183" s="23"/>
      <c r="AF183" s="23"/>
      <c r="AG183" s="23"/>
      <c r="AH183" s="23"/>
      <c r="AI183" s="23"/>
      <c r="AJ183" s="23"/>
      <c r="AK183" s="23"/>
      <c r="AL183" s="23"/>
      <c r="AM183" s="23"/>
      <c r="AN183" s="23"/>
      <c r="AO183" s="23"/>
      <c r="AP183" s="23"/>
      <c r="AQ183" s="23"/>
      <c r="AR183" s="23"/>
      <c r="AS183" s="22"/>
    </row>
    <row r="184">
      <c r="A184" s="10" t="s">
        <v>28</v>
      </c>
      <c r="B184" s="32" t="s">
        <v>788</v>
      </c>
      <c r="C184" s="11" t="s">
        <v>789</v>
      </c>
      <c r="D184" s="11" t="s">
        <v>467</v>
      </c>
      <c r="E184" s="11" t="s">
        <v>72</v>
      </c>
      <c r="F184" s="12">
        <v>4.0</v>
      </c>
      <c r="G184" s="12">
        <v>4.0</v>
      </c>
      <c r="H184" s="12">
        <v>2050.0</v>
      </c>
      <c r="I184" s="12">
        <v>8200.0</v>
      </c>
      <c r="J184" s="13"/>
      <c r="K184" s="25">
        <v>175.0</v>
      </c>
      <c r="L184" s="26">
        <v>758.12</v>
      </c>
      <c r="M184" s="27" t="s">
        <v>790</v>
      </c>
      <c r="N184" s="17" t="s">
        <v>50</v>
      </c>
      <c r="O184" s="18" t="s">
        <v>51</v>
      </c>
      <c r="P184" s="19">
        <v>2.91000000087E11</v>
      </c>
      <c r="Q184" s="20" t="s">
        <v>790</v>
      </c>
      <c r="R184" s="21" t="s">
        <v>791</v>
      </c>
      <c r="S184" s="22">
        <f t="shared" si="1"/>
        <v>5</v>
      </c>
      <c r="T184" s="19" t="s">
        <v>53</v>
      </c>
      <c r="U184" s="19" t="s">
        <v>560</v>
      </c>
      <c r="V184" s="23"/>
      <c r="W184" s="23"/>
      <c r="X184" s="24"/>
      <c r="Y184" s="24"/>
      <c r="Z184" s="23"/>
      <c r="AA184" s="23"/>
      <c r="AB184" s="23"/>
      <c r="AC184" s="24">
        <f>4+1</f>
        <v>5</v>
      </c>
      <c r="AD184" s="23"/>
      <c r="AE184" s="23"/>
      <c r="AF184" s="23"/>
      <c r="AG184" s="23"/>
      <c r="AH184" s="23"/>
      <c r="AI184" s="23"/>
      <c r="AJ184" s="23"/>
      <c r="AK184" s="23"/>
      <c r="AL184" s="23"/>
      <c r="AM184" s="23"/>
      <c r="AN184" s="23"/>
      <c r="AO184" s="23"/>
      <c r="AP184" s="23"/>
      <c r="AQ184" s="23"/>
      <c r="AR184" s="23"/>
      <c r="AS184" s="22"/>
    </row>
    <row r="185">
      <c r="A185" s="10" t="s">
        <v>28</v>
      </c>
      <c r="B185" s="11" t="s">
        <v>792</v>
      </c>
      <c r="C185" s="11" t="s">
        <v>793</v>
      </c>
      <c r="D185" s="11" t="s">
        <v>505</v>
      </c>
      <c r="E185" s="11" t="s">
        <v>72</v>
      </c>
      <c r="F185" s="12">
        <v>15.0</v>
      </c>
      <c r="G185" s="12">
        <v>15.0</v>
      </c>
      <c r="H185" s="12">
        <v>119.0</v>
      </c>
      <c r="I185" s="12">
        <v>1785.0</v>
      </c>
      <c r="J185" s="13"/>
      <c r="K185" s="25">
        <v>177.0</v>
      </c>
      <c r="L185" s="26">
        <v>112.33</v>
      </c>
      <c r="M185" s="27" t="s">
        <v>794</v>
      </c>
      <c r="N185" s="17" t="s">
        <v>50</v>
      </c>
      <c r="O185" s="18" t="s">
        <v>51</v>
      </c>
      <c r="P185" s="19">
        <v>2.91000000088E11</v>
      </c>
      <c r="Q185" s="20" t="s">
        <v>795</v>
      </c>
      <c r="R185" s="21" t="s">
        <v>796</v>
      </c>
      <c r="S185" s="22">
        <f t="shared" si="1"/>
        <v>15</v>
      </c>
      <c r="T185" s="19" t="s">
        <v>53</v>
      </c>
      <c r="U185" s="19" t="s">
        <v>560</v>
      </c>
      <c r="V185" s="23"/>
      <c r="W185" s="23"/>
      <c r="X185" s="24"/>
      <c r="Y185" s="23"/>
      <c r="Z185" s="23"/>
      <c r="AA185" s="23"/>
      <c r="AB185" s="23"/>
      <c r="AC185" s="24">
        <v>15.0</v>
      </c>
      <c r="AD185" s="23"/>
      <c r="AE185" s="23"/>
      <c r="AF185" s="23"/>
      <c r="AG185" s="23"/>
      <c r="AH185" s="23"/>
      <c r="AI185" s="23"/>
      <c r="AJ185" s="23"/>
      <c r="AK185" s="23"/>
      <c r="AL185" s="23"/>
      <c r="AM185" s="23"/>
      <c r="AN185" s="23"/>
      <c r="AO185" s="23"/>
      <c r="AP185" s="23"/>
      <c r="AQ185" s="23"/>
      <c r="AR185" s="23"/>
      <c r="AS185" s="22"/>
    </row>
    <row r="186">
      <c r="A186" s="10" t="s">
        <v>28</v>
      </c>
      <c r="B186" s="32" t="s">
        <v>797</v>
      </c>
      <c r="C186" s="11" t="s">
        <v>531</v>
      </c>
      <c r="D186" s="11" t="s">
        <v>505</v>
      </c>
      <c r="E186" s="11" t="s">
        <v>72</v>
      </c>
      <c r="F186" s="12">
        <v>4.0</v>
      </c>
      <c r="G186" s="12">
        <v>4.0</v>
      </c>
      <c r="H186" s="12">
        <v>200.0</v>
      </c>
      <c r="I186" s="12">
        <v>800.0</v>
      </c>
      <c r="J186" s="13"/>
      <c r="K186" s="25">
        <v>180.0</v>
      </c>
      <c r="L186" s="26">
        <v>750.93</v>
      </c>
      <c r="M186" s="27" t="s">
        <v>798</v>
      </c>
      <c r="N186" s="17" t="s">
        <v>50</v>
      </c>
      <c r="O186" s="18" t="s">
        <v>51</v>
      </c>
      <c r="P186" s="19">
        <v>2.91000000089E11</v>
      </c>
      <c r="Q186" s="20" t="s">
        <v>799</v>
      </c>
      <c r="R186" s="21" t="s">
        <v>800</v>
      </c>
      <c r="S186" s="22">
        <f t="shared" si="1"/>
        <v>4</v>
      </c>
      <c r="T186" s="19" t="s">
        <v>53</v>
      </c>
      <c r="U186" s="19" t="s">
        <v>560</v>
      </c>
      <c r="V186" s="23"/>
      <c r="W186" s="23"/>
      <c r="X186" s="24"/>
      <c r="Y186" s="23"/>
      <c r="Z186" s="23"/>
      <c r="AA186" s="23"/>
      <c r="AB186" s="23"/>
      <c r="AC186" s="24">
        <v>4.0</v>
      </c>
      <c r="AD186" s="23"/>
      <c r="AE186" s="23"/>
      <c r="AF186" s="23"/>
      <c r="AG186" s="23"/>
      <c r="AH186" s="23"/>
      <c r="AI186" s="23"/>
      <c r="AJ186" s="23"/>
      <c r="AK186" s="23"/>
      <c r="AL186" s="23"/>
      <c r="AM186" s="23"/>
      <c r="AN186" s="23"/>
      <c r="AO186" s="23"/>
      <c r="AP186" s="23"/>
      <c r="AQ186" s="23"/>
      <c r="AR186" s="23"/>
      <c r="AS186" s="22"/>
    </row>
    <row r="187">
      <c r="A187" s="10" t="s">
        <v>24</v>
      </c>
      <c r="B187" s="11" t="s">
        <v>801</v>
      </c>
      <c r="C187" s="11" t="s">
        <v>802</v>
      </c>
      <c r="D187" s="11" t="s">
        <v>467</v>
      </c>
      <c r="E187" s="11" t="s">
        <v>72</v>
      </c>
      <c r="F187" s="12">
        <v>1.0</v>
      </c>
      <c r="G187" s="12">
        <v>1.0</v>
      </c>
      <c r="H187" s="12">
        <v>13000.0</v>
      </c>
      <c r="I187" s="12">
        <v>13000.0</v>
      </c>
      <c r="J187" s="13"/>
      <c r="K187" s="25">
        <v>183.0</v>
      </c>
      <c r="L187" s="26">
        <v>15249.25</v>
      </c>
      <c r="M187" s="27" t="s">
        <v>803</v>
      </c>
      <c r="N187" s="17" t="s">
        <v>50</v>
      </c>
      <c r="O187" s="18" t="s">
        <v>51</v>
      </c>
      <c r="P187" s="19">
        <v>2.9100000009E11</v>
      </c>
      <c r="Q187" s="20" t="s">
        <v>804</v>
      </c>
      <c r="R187" s="21" t="s">
        <v>805</v>
      </c>
      <c r="S187" s="22">
        <f t="shared" si="1"/>
        <v>9</v>
      </c>
      <c r="T187" s="19" t="s">
        <v>53</v>
      </c>
      <c r="U187" s="19" t="s">
        <v>560</v>
      </c>
      <c r="V187" s="24">
        <v>1.0</v>
      </c>
      <c r="W187" s="24">
        <v>6.0</v>
      </c>
      <c r="X187" s="23"/>
      <c r="Y187" s="24">
        <f>1+1</f>
        <v>2</v>
      </c>
      <c r="Z187" s="23"/>
      <c r="AA187" s="23"/>
      <c r="AB187" s="23"/>
      <c r="AC187" s="23"/>
      <c r="AD187" s="23"/>
      <c r="AE187" s="23"/>
      <c r="AF187" s="23"/>
      <c r="AG187" s="23"/>
      <c r="AH187" s="22"/>
      <c r="AI187" s="22"/>
      <c r="AJ187" s="22"/>
      <c r="AK187" s="22"/>
      <c r="AL187" s="23"/>
      <c r="AM187" s="23"/>
      <c r="AN187" s="23"/>
      <c r="AO187" s="23"/>
      <c r="AP187" s="23"/>
      <c r="AQ187" s="24"/>
      <c r="AR187" s="23"/>
      <c r="AS187" s="23"/>
    </row>
    <row r="188">
      <c r="A188" s="10" t="s">
        <v>33</v>
      </c>
      <c r="B188" s="11" t="s">
        <v>806</v>
      </c>
      <c r="C188" s="11" t="s">
        <v>807</v>
      </c>
      <c r="D188" s="11"/>
      <c r="E188" s="11" t="s">
        <v>808</v>
      </c>
      <c r="F188" s="12" t="s">
        <v>72</v>
      </c>
      <c r="G188" s="12">
        <v>1.0</v>
      </c>
      <c r="H188" s="12">
        <v>330.0</v>
      </c>
      <c r="I188" s="12">
        <v>330.0</v>
      </c>
      <c r="J188" s="13"/>
      <c r="K188" s="25">
        <v>184.0</v>
      </c>
      <c r="L188" s="26">
        <v>176.51</v>
      </c>
      <c r="M188" s="27" t="s">
        <v>809</v>
      </c>
      <c r="N188" s="17" t="s">
        <v>50</v>
      </c>
      <c r="O188" s="18" t="s">
        <v>51</v>
      </c>
      <c r="P188" s="19">
        <v>2.91000000104E11</v>
      </c>
      <c r="Q188" s="20" t="s">
        <v>810</v>
      </c>
      <c r="R188" s="21" t="s">
        <v>811</v>
      </c>
      <c r="S188" s="22">
        <f t="shared" si="1"/>
        <v>1</v>
      </c>
      <c r="T188" s="19" t="s">
        <v>53</v>
      </c>
      <c r="U188" s="19" t="s">
        <v>560</v>
      </c>
      <c r="V188" s="23"/>
      <c r="W188" s="23"/>
      <c r="X188" s="23"/>
      <c r="Y188" s="23"/>
      <c r="Z188" s="23"/>
      <c r="AA188" s="23"/>
      <c r="AB188" s="23"/>
      <c r="AC188" s="23"/>
      <c r="AD188" s="23"/>
      <c r="AE188" s="23"/>
      <c r="AF188" s="23"/>
      <c r="AG188" s="23"/>
      <c r="AH188" s="19">
        <v>1.0</v>
      </c>
      <c r="AI188" s="22"/>
      <c r="AJ188" s="22"/>
      <c r="AK188" s="22"/>
      <c r="AL188" s="23"/>
      <c r="AM188" s="23"/>
      <c r="AN188" s="23"/>
      <c r="AO188" s="23"/>
      <c r="AP188" s="23"/>
      <c r="AQ188" s="24"/>
      <c r="AR188" s="23"/>
      <c r="AS188" s="23"/>
    </row>
    <row r="189">
      <c r="A189" s="10" t="s">
        <v>33</v>
      </c>
      <c r="B189" s="11" t="s">
        <v>812</v>
      </c>
      <c r="C189" s="11" t="s">
        <v>813</v>
      </c>
      <c r="D189" s="11"/>
      <c r="E189" s="11" t="s">
        <v>808</v>
      </c>
      <c r="F189" s="12" t="s">
        <v>72</v>
      </c>
      <c r="G189" s="12">
        <v>1.0</v>
      </c>
      <c r="H189" s="12">
        <v>420.0</v>
      </c>
      <c r="I189" s="12">
        <v>420.0</v>
      </c>
      <c r="J189" s="13"/>
      <c r="K189" s="25">
        <v>185.0</v>
      </c>
      <c r="L189" s="26">
        <v>4084.81</v>
      </c>
      <c r="M189" s="27" t="s">
        <v>814</v>
      </c>
      <c r="N189" s="17" t="s">
        <v>50</v>
      </c>
      <c r="O189" s="18" t="s">
        <v>51</v>
      </c>
      <c r="P189" s="19">
        <v>2.91000000105E11</v>
      </c>
      <c r="Q189" s="20" t="s">
        <v>815</v>
      </c>
      <c r="R189" s="21" t="s">
        <v>816</v>
      </c>
      <c r="S189" s="22">
        <f t="shared" si="1"/>
        <v>1</v>
      </c>
      <c r="T189" s="19" t="s">
        <v>53</v>
      </c>
      <c r="U189" s="19" t="s">
        <v>560</v>
      </c>
      <c r="V189" s="23"/>
      <c r="W189" s="23"/>
      <c r="X189" s="23"/>
      <c r="Y189" s="23"/>
      <c r="Z189" s="23"/>
      <c r="AA189" s="23"/>
      <c r="AB189" s="23"/>
      <c r="AC189" s="23"/>
      <c r="AD189" s="23"/>
      <c r="AE189" s="23"/>
      <c r="AF189" s="23"/>
      <c r="AG189" s="23"/>
      <c r="AH189" s="19">
        <v>1.0</v>
      </c>
      <c r="AI189" s="22"/>
      <c r="AJ189" s="22"/>
      <c r="AK189" s="22"/>
      <c r="AL189" s="23"/>
      <c r="AM189" s="23"/>
      <c r="AN189" s="23"/>
      <c r="AO189" s="23"/>
      <c r="AP189" s="23"/>
      <c r="AQ189" s="24"/>
      <c r="AR189" s="23"/>
      <c r="AS189" s="23"/>
    </row>
    <row r="190">
      <c r="A190" s="10" t="s">
        <v>33</v>
      </c>
      <c r="B190" s="11" t="s">
        <v>817</v>
      </c>
      <c r="C190" s="11" t="s">
        <v>818</v>
      </c>
      <c r="D190" s="11"/>
      <c r="E190" s="11" t="s">
        <v>808</v>
      </c>
      <c r="F190" s="12" t="s">
        <v>72</v>
      </c>
      <c r="G190" s="12">
        <v>1.0</v>
      </c>
      <c r="H190" s="12">
        <v>360.0</v>
      </c>
      <c r="I190" s="12">
        <v>360.0</v>
      </c>
      <c r="J190" s="20" t="s">
        <v>819</v>
      </c>
      <c r="K190" s="25">
        <v>186.0</v>
      </c>
      <c r="L190" s="29">
        <v>2412.77</v>
      </c>
      <c r="M190" s="27" t="s">
        <v>820</v>
      </c>
      <c r="N190" s="17" t="s">
        <v>50</v>
      </c>
      <c r="O190" s="18" t="s">
        <v>51</v>
      </c>
      <c r="P190" s="19">
        <v>2.91000000103E11</v>
      </c>
      <c r="Q190" s="20" t="s">
        <v>821</v>
      </c>
      <c r="R190" s="21" t="s">
        <v>822</v>
      </c>
      <c r="S190" s="22">
        <f t="shared" si="1"/>
        <v>1</v>
      </c>
      <c r="T190" s="19" t="s">
        <v>53</v>
      </c>
      <c r="U190" s="19" t="s">
        <v>560</v>
      </c>
      <c r="V190" s="23"/>
      <c r="W190" s="23"/>
      <c r="X190" s="23"/>
      <c r="Y190" s="23"/>
      <c r="Z190" s="23"/>
      <c r="AA190" s="23"/>
      <c r="AB190" s="23"/>
      <c r="AC190" s="23"/>
      <c r="AD190" s="23"/>
      <c r="AE190" s="23"/>
      <c r="AF190" s="23"/>
      <c r="AG190" s="23"/>
      <c r="AH190" s="19">
        <v>1.0</v>
      </c>
      <c r="AI190" s="22"/>
      <c r="AJ190" s="22"/>
      <c r="AK190" s="22"/>
      <c r="AL190" s="23"/>
      <c r="AM190" s="23"/>
      <c r="AN190" s="23"/>
      <c r="AO190" s="23"/>
      <c r="AP190" s="23"/>
      <c r="AQ190" s="24"/>
      <c r="AR190" s="23"/>
      <c r="AS190" s="23"/>
    </row>
    <row r="191">
      <c r="A191" s="10" t="s">
        <v>26</v>
      </c>
      <c r="B191" s="11" t="s">
        <v>823</v>
      </c>
      <c r="C191" s="11" t="s">
        <v>824</v>
      </c>
      <c r="D191" s="11" t="s">
        <v>467</v>
      </c>
      <c r="E191" s="11" t="s">
        <v>72</v>
      </c>
      <c r="F191" s="12">
        <v>10.0</v>
      </c>
      <c r="G191" s="12">
        <v>10.0</v>
      </c>
      <c r="H191" s="12">
        <v>220.0</v>
      </c>
      <c r="I191" s="12"/>
      <c r="J191" s="20"/>
      <c r="K191" s="25">
        <v>189.0</v>
      </c>
      <c r="L191" s="26">
        <v>326.87</v>
      </c>
      <c r="M191" s="27" t="s">
        <v>825</v>
      </c>
      <c r="N191" s="17" t="s">
        <v>50</v>
      </c>
      <c r="O191" s="18" t="s">
        <v>51</v>
      </c>
      <c r="P191" s="19">
        <v>2.91000000051E11</v>
      </c>
      <c r="Q191" s="20" t="s">
        <v>825</v>
      </c>
      <c r="R191" s="21" t="s">
        <v>826</v>
      </c>
      <c r="S191" s="22">
        <f t="shared" si="1"/>
        <v>10</v>
      </c>
      <c r="T191" s="19" t="s">
        <v>53</v>
      </c>
      <c r="U191" s="19" t="s">
        <v>560</v>
      </c>
      <c r="V191" s="23"/>
      <c r="W191" s="23"/>
      <c r="X191" s="23"/>
      <c r="Y191" s="23"/>
      <c r="Z191" s="23"/>
      <c r="AA191" s="24">
        <v>10.0</v>
      </c>
      <c r="AB191" s="23"/>
      <c r="AC191" s="23"/>
      <c r="AD191" s="23"/>
      <c r="AE191" s="23"/>
      <c r="AF191" s="23"/>
      <c r="AG191" s="23"/>
      <c r="AH191" s="23"/>
      <c r="AI191" s="23"/>
      <c r="AJ191" s="23"/>
      <c r="AK191" s="23"/>
      <c r="AL191" s="23"/>
      <c r="AM191" s="23"/>
      <c r="AN191" s="23"/>
      <c r="AO191" s="23"/>
      <c r="AP191" s="23"/>
      <c r="AQ191" s="22"/>
      <c r="AR191" s="22"/>
      <c r="AS191" s="23"/>
    </row>
  </sheetData>
  <autoFilter ref="$A$1:$AS$191">
    <sortState ref="A1:AS191">
      <sortCondition ref="U1:U191"/>
      <sortCondition ref="K1:K191"/>
    </sortState>
  </autoFilter>
  <conditionalFormatting sqref="N1:O1">
    <cfRule type="expression" dxfId="0" priority="1">
      <formula>COLUMN()=MOUSE_ROW()</formula>
    </cfRule>
  </conditionalFormatting>
  <dataValidations>
    <dataValidation type="list" allowBlank="1" showErrorMessage="1" sqref="N2:N191">
      <formula1>"SIM,SEM COTAÇÃO"</formula1>
    </dataValidation>
    <dataValidation type="list" allowBlank="1" showErrorMessage="1" sqref="U2:U191">
      <formula1>"CONSUMO,PERMANENTE"</formula1>
    </dataValidation>
    <dataValidation type="list" allowBlank="1" showErrorMessage="1" sqref="O2:O191">
      <formula1>"SEM"</formula1>
    </dataValidation>
  </dataValidations>
  <hyperlinks>
    <hyperlink r:id="rId1" ref="M2"/>
    <hyperlink r:id="rId2" ref="M3"/>
    <hyperlink r:id="rId3" ref="M4"/>
    <hyperlink r:id="rId4" ref="M5"/>
    <hyperlink r:id="rId5" ref="M6"/>
    <hyperlink r:id="rId6" ref="M7"/>
    <hyperlink r:id="rId7" ref="M9"/>
    <hyperlink r:id="rId8" ref="M10"/>
    <hyperlink r:id="rId9" ref="M11"/>
    <hyperlink r:id="rId10" ref="M12"/>
    <hyperlink r:id="rId11" ref="M13"/>
    <hyperlink r:id="rId12" ref="M14"/>
    <hyperlink r:id="rId13" ref="M15"/>
    <hyperlink r:id="rId14" ref="M16"/>
    <hyperlink r:id="rId15" ref="M17"/>
    <hyperlink r:id="rId16" ref="M18"/>
    <hyperlink r:id="rId17" ref="M19"/>
    <hyperlink r:id="rId18" ref="M20"/>
    <hyperlink r:id="rId19" ref="M21"/>
    <hyperlink r:id="rId20" ref="M22"/>
    <hyperlink r:id="rId21" ref="M23"/>
    <hyperlink r:id="rId22" ref="M28"/>
    <hyperlink r:id="rId23" ref="M29"/>
    <hyperlink r:id="rId24" ref="M30"/>
    <hyperlink r:id="rId25" ref="M31"/>
    <hyperlink r:id="rId26" ref="M32"/>
    <hyperlink r:id="rId27" ref="M33"/>
    <hyperlink r:id="rId28" ref="M34"/>
    <hyperlink r:id="rId29" ref="M35"/>
    <hyperlink r:id="rId30" ref="M36"/>
    <hyperlink r:id="rId31" ref="M37"/>
    <hyperlink r:id="rId32" ref="M38"/>
    <hyperlink r:id="rId33" ref="M39"/>
    <hyperlink r:id="rId34" ref="M40"/>
    <hyperlink r:id="rId35" ref="M41"/>
    <hyperlink r:id="rId36" ref="M42"/>
    <hyperlink r:id="rId37" ref="M43"/>
    <hyperlink r:id="rId38" ref="M44"/>
    <hyperlink r:id="rId39" ref="M45"/>
    <hyperlink r:id="rId40" ref="M46"/>
    <hyperlink r:id="rId41" ref="M47"/>
    <hyperlink r:id="rId42" ref="M48"/>
    <hyperlink r:id="rId43" ref="M49"/>
    <hyperlink r:id="rId44" ref="M50"/>
    <hyperlink r:id="rId45" ref="M51"/>
    <hyperlink r:id="rId46" ref="M52"/>
    <hyperlink r:id="rId47" ref="M53"/>
    <hyperlink r:id="rId48" ref="M54"/>
    <hyperlink r:id="rId49" ref="M55"/>
    <hyperlink r:id="rId50" ref="M56"/>
    <hyperlink r:id="rId51" ref="M57"/>
    <hyperlink r:id="rId52" ref="M58"/>
    <hyperlink r:id="rId53" ref="M59"/>
    <hyperlink r:id="rId54" ref="M60"/>
    <hyperlink r:id="rId55" ref="M61"/>
    <hyperlink r:id="rId56" ref="M62"/>
    <hyperlink r:id="rId57" ref="M63"/>
    <hyperlink r:id="rId58" ref="M64"/>
    <hyperlink r:id="rId59" ref="M65"/>
    <hyperlink r:id="rId60" ref="M66"/>
    <hyperlink r:id="rId61" ref="M67"/>
    <hyperlink r:id="rId62" ref="M68"/>
    <hyperlink r:id="rId63" ref="M69"/>
    <hyperlink r:id="rId64" ref="M70"/>
    <hyperlink r:id="rId65" ref="M71"/>
    <hyperlink r:id="rId66" ref="M72"/>
    <hyperlink r:id="rId67" ref="M73"/>
    <hyperlink r:id="rId68" ref="M74"/>
    <hyperlink r:id="rId69" ref="M75"/>
    <hyperlink r:id="rId70" ref="M76"/>
    <hyperlink r:id="rId71" ref="M77"/>
    <hyperlink r:id="rId72" ref="M78"/>
    <hyperlink r:id="rId73" ref="M79"/>
    <hyperlink r:id="rId74" ref="M80"/>
    <hyperlink r:id="rId75" ref="M81"/>
    <hyperlink r:id="rId76" ref="M82"/>
    <hyperlink r:id="rId77" ref="M83"/>
    <hyperlink r:id="rId78" ref="M87"/>
    <hyperlink r:id="rId79" ref="M88"/>
    <hyperlink r:id="rId80" ref="M89"/>
    <hyperlink r:id="rId81" ref="M91"/>
    <hyperlink r:id="rId82" ref="M92"/>
    <hyperlink r:id="rId83" ref="M93"/>
    <hyperlink r:id="rId84" ref="M94"/>
    <hyperlink r:id="rId85" ref="M95"/>
    <hyperlink r:id="rId86" ref="M96"/>
    <hyperlink r:id="rId87" ref="M97"/>
    <hyperlink r:id="rId88" ref="M98"/>
    <hyperlink r:id="rId89" ref="M99"/>
    <hyperlink r:id="rId90" ref="M100"/>
    <hyperlink r:id="rId91" ref="M101"/>
    <hyperlink r:id="rId92" ref="M102"/>
    <hyperlink r:id="rId93" ref="M104"/>
    <hyperlink r:id="rId94" ref="M105"/>
    <hyperlink r:id="rId95" ref="M106"/>
    <hyperlink r:id="rId96" ref="M107"/>
    <hyperlink r:id="rId97" ref="M108"/>
    <hyperlink r:id="rId98" ref="M109"/>
    <hyperlink r:id="rId99" ref="M110"/>
    <hyperlink r:id="rId100" ref="M111"/>
    <hyperlink r:id="rId101" ref="M112"/>
    <hyperlink r:id="rId102" ref="M113"/>
    <hyperlink r:id="rId103" ref="M114"/>
    <hyperlink r:id="rId104" ref="M115"/>
    <hyperlink r:id="rId105" ref="M116"/>
    <hyperlink r:id="rId106" ref="M117"/>
    <hyperlink r:id="rId107" ref="M118"/>
    <hyperlink r:id="rId108" ref="M119"/>
    <hyperlink r:id="rId109" ref="M120"/>
    <hyperlink r:id="rId110" ref="M121"/>
    <hyperlink r:id="rId111" ref="M122"/>
    <hyperlink r:id="rId112" ref="M123"/>
    <hyperlink r:id="rId113" ref="M124"/>
    <hyperlink r:id="rId114" ref="M125"/>
    <hyperlink r:id="rId115" ref="M126"/>
    <hyperlink r:id="rId116" ref="M127"/>
    <hyperlink r:id="rId117" ref="M128"/>
    <hyperlink r:id="rId118" ref="M129"/>
    <hyperlink r:id="rId119" ref="M130"/>
    <hyperlink r:id="rId120" ref="M131"/>
    <hyperlink r:id="rId121" ref="J132"/>
    <hyperlink r:id="rId122" ref="M133"/>
    <hyperlink r:id="rId123" ref="M134"/>
    <hyperlink r:id="rId124" ref="M135"/>
    <hyperlink r:id="rId125" ref="M136"/>
    <hyperlink r:id="rId126" ref="M137"/>
    <hyperlink r:id="rId127" ref="M138"/>
    <hyperlink r:id="rId128" ref="M139"/>
    <hyperlink r:id="rId129" ref="M140"/>
    <hyperlink r:id="rId130" ref="M141"/>
    <hyperlink r:id="rId131" ref="M142"/>
    <hyperlink r:id="rId132" ref="M143"/>
    <hyperlink r:id="rId133" ref="M144"/>
    <hyperlink r:id="rId134" ref="M145"/>
    <hyperlink r:id="rId135" ref="M146"/>
    <hyperlink r:id="rId136" ref="M147"/>
    <hyperlink r:id="rId137" ref="M148"/>
    <hyperlink r:id="rId138" ref="M149"/>
    <hyperlink r:id="rId139" ref="M150"/>
    <hyperlink r:id="rId140" ref="M152"/>
    <hyperlink r:id="rId141" ref="M153"/>
    <hyperlink r:id="rId142" ref="M154"/>
    <hyperlink r:id="rId143" ref="M155"/>
    <hyperlink r:id="rId144" ref="M156"/>
    <hyperlink r:id="rId145" ref="M157"/>
    <hyperlink r:id="rId146" ref="M158"/>
    <hyperlink r:id="rId147" ref="M159"/>
    <hyperlink r:id="rId148" ref="M160"/>
    <hyperlink r:id="rId149" ref="M161"/>
    <hyperlink r:id="rId150" ref="M162"/>
    <hyperlink r:id="rId151" ref="M163"/>
    <hyperlink r:id="rId152" ref="M164"/>
    <hyperlink r:id="rId153" ref="M165"/>
    <hyperlink r:id="rId154" ref="M166"/>
    <hyperlink r:id="rId155" ref="M167"/>
    <hyperlink r:id="rId156" ref="J168"/>
    <hyperlink r:id="rId157" ref="M169"/>
    <hyperlink r:id="rId158" ref="M170"/>
    <hyperlink r:id="rId159" ref="M171"/>
    <hyperlink r:id="rId160" ref="M172"/>
    <hyperlink r:id="rId161" ref="M173"/>
    <hyperlink r:id="rId162" ref="M174"/>
    <hyperlink r:id="rId163" ref="M175"/>
    <hyperlink r:id="rId164" ref="M176"/>
    <hyperlink r:id="rId165" ref="M177"/>
    <hyperlink r:id="rId166" ref="M178"/>
    <hyperlink r:id="rId167" ref="M179"/>
    <hyperlink r:id="rId168" ref="M180"/>
    <hyperlink r:id="rId169" ref="M181"/>
    <hyperlink r:id="rId170" ref="M182"/>
    <hyperlink r:id="rId171" ref="M183"/>
    <hyperlink r:id="rId172" ref="M184"/>
    <hyperlink r:id="rId173" ref="M185"/>
    <hyperlink r:id="rId174" ref="M186"/>
    <hyperlink r:id="rId175" ref="M187"/>
    <hyperlink r:id="rId176" ref="M188"/>
    <hyperlink r:id="rId177" ref="M189"/>
    <hyperlink r:id="rId178" ref="M190"/>
    <hyperlink r:id="rId179" ref="M191"/>
  </hyperlinks>
  <drawing r:id="rId180"/>
</worksheet>
</file>